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ЗРОКК\Сборы\2020\06 - Летняя школа\В рассылку\"/>
    </mc:Choice>
  </mc:AlternateContent>
  <xr:revisionPtr revIDLastSave="0" documentId="13_ncr:1_{B3F389A1-FD4E-4B1A-957C-BDEA3502528B}" xr6:coauthVersionLast="45" xr6:coauthVersionMax="45" xr10:uidLastSave="{00000000-0000-0000-0000-000000000000}"/>
  <bookViews>
    <workbookView xWindow="-120" yWindow="-120" windowWidth="24240" windowHeight="13140" tabRatio="654" xr2:uid="{00000000-000D-0000-FFFF-FFFF00000000}"/>
  </bookViews>
  <sheets>
    <sheet name="Школа" sheetId="26" r:id="rId1"/>
    <sheet name="размеры" sheetId="28" r:id="rId2"/>
    <sheet name="Лист1" sheetId="27" state="hidden" r:id="rId3"/>
    <sheet name="мандатная" sheetId="29" r:id="rId4"/>
    <sheet name="проверка документов" sheetId="30" r:id="rId5"/>
  </sheets>
  <definedNames>
    <definedName name="_xlnm.Print_Area" localSheetId="3">мандатная!$A$1:$L$18</definedName>
    <definedName name="_xlnm.Print_Area" localSheetId="4">'проверка документов'!$A$1:$M$23</definedName>
    <definedName name="_xlnm.Print_Area" localSheetId="0">Школа!$A$1:$K$23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0" l="1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7" i="30"/>
  <c r="M5" i="30"/>
  <c r="B3" i="30"/>
  <c r="B3" i="26"/>
  <c r="K5" i="26"/>
  <c r="A2" i="29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K18" i="29"/>
  <c r="J18" i="29"/>
  <c r="I18" i="29"/>
  <c r="H18" i="29"/>
  <c r="D13" i="29"/>
  <c r="G13" i="29"/>
  <c r="D14" i="29"/>
  <c r="G14" i="29"/>
  <c r="D15" i="29"/>
  <c r="G15" i="29"/>
  <c r="D16" i="29"/>
  <c r="G16" i="29"/>
  <c r="D17" i="29"/>
  <c r="G17" i="29"/>
  <c r="G18" i="29"/>
  <c r="F13" i="29"/>
  <c r="F14" i="29"/>
  <c r="F15" i="29"/>
  <c r="F16" i="29"/>
  <c r="F17" i="29"/>
  <c r="F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B18" i="29"/>
  <c r="B3" i="28"/>
  <c r="C20" i="28"/>
</calcChain>
</file>

<file path=xl/sharedStrings.xml><?xml version="1.0" encoding="utf-8"?>
<sst xmlns="http://schemas.openxmlformats.org/spreadsheetml/2006/main" count="145" uniqueCount="98">
  <si>
    <t>ЗАПАДНО-РОССИЙСКАЯ ОРГАНИЗАЦИЯ КИОКУШИНКАЙ КАРАТЭ-ДО</t>
  </si>
  <si>
    <t>ОТ</t>
  </si>
  <si>
    <t>от</t>
  </si>
  <si>
    <t>регион</t>
  </si>
  <si>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</si>
  <si>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</si>
  <si>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</si>
  <si>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</si>
  <si>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</si>
  <si>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</si>
  <si>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</si>
  <si>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Аттестация на Кю/Дан</t>
  </si>
  <si>
    <t xml:space="preserve">Размер футболок </t>
  </si>
  <si>
    <t>Допуск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</si>
  <si>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</si>
  <si>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</si>
  <si>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</si>
  <si>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</si>
  <si>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</si>
  <si>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</si>
  <si>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</si>
  <si>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</si>
  <si>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</si>
  <si>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</si>
  <si>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</si>
  <si>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</si>
  <si>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</si>
  <si>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</si>
  <si>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</si>
  <si>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</si>
  <si>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</si>
  <si>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</si>
  <si>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</si>
  <si>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</si>
  <si>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</si>
  <si>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</si>
  <si>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</si>
  <si>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</si>
  <si>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</si>
  <si>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</si>
  <si>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</si>
  <si>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</si>
  <si>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</si>
  <si>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</si>
  <si>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</si>
  <si>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</si>
  <si>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</si>
  <si>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</si>
  <si>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Руководитель команды:</t>
  </si>
  <si>
    <t>Контактный телефон:</t>
  </si>
  <si>
    <t>ФУТБОЛКИ ЗИМНЯЯ ШКОЛА</t>
  </si>
  <si>
    <t>№ П/П</t>
  </si>
  <si>
    <t>РАЗМЕР ФУТБОЛОК</t>
  </si>
  <si>
    <t>КОЛ-ВО</t>
  </si>
  <si>
    <t>ИТОГО:</t>
  </si>
  <si>
    <t>КЮ</t>
  </si>
  <si>
    <t>ЭКЗАМЕН</t>
  </si>
  <si>
    <t>Размер футболок</t>
  </si>
  <si>
    <t>1 дан</t>
  </si>
  <si>
    <t>2 дан</t>
  </si>
  <si>
    <t>3 дан</t>
  </si>
  <si>
    <t>4 дан</t>
  </si>
  <si>
    <t>5 дан</t>
  </si>
  <si>
    <t>6 дан</t>
  </si>
  <si>
    <t>КЮ/ДАН</t>
  </si>
  <si>
    <t>КОЛ-ВО УЧАСТНИКОВ</t>
  </si>
  <si>
    <r>
      <t xml:space="preserve">кол-во чел сдавших за сертиф.
 $ в </t>
    </r>
    <r>
      <rPr>
        <b/>
        <sz val="10"/>
        <color theme="1"/>
        <rFont val="Calibri"/>
        <family val="2"/>
        <charset val="204"/>
      </rPr>
      <t>₽</t>
    </r>
  </si>
  <si>
    <t>кол-во чел сдавших за сертиф. 
$ в $</t>
  </si>
  <si>
    <t>СУММА РУБЛИ (экзамен)</t>
  </si>
  <si>
    <t>СУММА ДОЛЛАРЫ</t>
  </si>
  <si>
    <t>ВЫКУПЫ СЕРТИФИКАТОВ</t>
  </si>
  <si>
    <t>ВЫКУП КАРТ ИКО</t>
  </si>
  <si>
    <t>ПРИМЕЧАНИЕ</t>
  </si>
  <si>
    <t>РУБЛИ</t>
  </si>
  <si>
    <t>$</t>
  </si>
  <si>
    <t>10 кю</t>
  </si>
  <si>
    <t>1$ -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</si>
  <si>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</si>
  <si>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</si>
  <si>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</si>
  <si>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</si>
  <si>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</si>
  <si>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</si>
  <si>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</si>
  <si>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</si>
  <si>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</si>
  <si>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ИТОГ</t>
  </si>
  <si>
    <t>Заявка на участие в Летней Школе 2020</t>
  </si>
  <si>
    <t>МАНДАТНАЯ КОМИССИЯ</t>
  </si>
  <si>
    <t>ИКО</t>
  </si>
  <si>
    <t>Сертификаты</t>
  </si>
  <si>
    <t>Лагеря</t>
  </si>
  <si>
    <t>Мед допуск</t>
  </si>
  <si>
    <t>Справка</t>
  </si>
  <si>
    <t>ВЫКУП ИКО</t>
  </si>
  <si>
    <t>ВЫКУП СЕРТИФИКАТОВ</t>
  </si>
  <si>
    <t>Сдает на</t>
  </si>
  <si>
    <t>Кю/дан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</si>
</sst>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₽&quot;"/>
    <numFmt numFmtId="165" formatCode="[$$-409]#,##0"/>
    <numFmt numFmtId="166" formatCode="0&quot; кю&quot;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Arial Narrow"/>
      <family val="2"/>
      <charset val="204"/>
    </font>
    <font>
      <sz val="8"/>
      <name val="Calibri"/>
      <family val="2"/>
      <scheme val="minor"/>
    </font>
    <font>
      <b/>
      <sz val="14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1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1" applyFont="1" applyAlignment="1"/>
    <xf numFmtId="0" fontId="5" fillId="0" borderId="0" xfId="1" applyFont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18" fillId="0" borderId="12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top" wrapText="1"/>
    </xf>
    <xf numFmtId="0" fontId="9" fillId="0" borderId="21" xfId="0" applyNumberFormat="1" applyFont="1" applyBorder="1" applyAlignment="1">
      <alignment horizontal="right" vertical="center" wrapText="1"/>
    </xf>
    <xf numFmtId="0" fontId="12" fillId="0" borderId="22" xfId="0" applyNumberFormat="1" applyFont="1" applyBorder="1" applyAlignment="1">
      <alignment vertical="top" wrapText="1"/>
    </xf>
    <xf numFmtId="0" fontId="19" fillId="0" borderId="17" xfId="0" applyFont="1" applyBorder="1" applyAlignment="1">
      <alignment horizontal="center" vertical="center" wrapText="1"/>
    </xf>
    <xf numFmtId="0" fontId="4" fillId="7" borderId="29" xfId="0" applyNumberFormat="1" applyFont="1" applyFill="1" applyBorder="1" applyAlignment="1">
      <alignment horizontal="center" vertical="center"/>
    </xf>
    <xf numFmtId="164" fontId="4" fillId="7" borderId="29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7" borderId="3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7" borderId="30" xfId="0" applyNumberFormat="1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4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5" fontId="19" fillId="0" borderId="28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165" fontId="19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6" fontId="4" fillId="0" borderId="0" xfId="0" applyNumberFormat="1" applyFont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Alignment="1"/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 textRotation="180" shrinkToFit="1"/>
    </xf>
    <xf numFmtId="0" fontId="24" fillId="0" borderId="0" xfId="1" applyFont="1" applyAlignment="1"/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5" fillId="0" borderId="35" xfId="1" applyFont="1" applyBorder="1" applyAlignment="1">
      <alignment horizontal="center" vertical="top"/>
    </xf>
    <xf numFmtId="0" fontId="6" fillId="8" borderId="1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textRotation="180"/>
    </xf>
    <xf numFmtId="0" fontId="16" fillId="0" borderId="36" xfId="0" applyFont="1" applyBorder="1" applyAlignment="1">
      <alignment horizontal="center" vertical="top" textRotation="180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/>
    </xf>
    <xf numFmtId="0" fontId="25" fillId="0" borderId="0" xfId="0" applyFont="1" applyAlignment="1">
      <alignment vertical="center" textRotation="180"/>
    </xf>
    <xf numFmtId="0" fontId="5" fillId="0" borderId="0" xfId="1" applyFont="1" applyBorder="1" applyAlignment="1">
      <alignment horizontal="center" vertical="top"/>
    </xf>
    <xf numFmtId="0" fontId="23" fillId="0" borderId="37" xfId="1" applyFont="1" applyBorder="1" applyAlignment="1">
      <alignment horizontal="center"/>
    </xf>
    <xf numFmtId="0" fontId="26" fillId="8" borderId="3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26" fillId="8" borderId="4" xfId="1" applyFont="1" applyFill="1" applyBorder="1" applyAlignment="1">
      <alignment horizontal="center" vertical="center" wrapText="1"/>
    </xf>
    <xf numFmtId="0" fontId="26" fillId="8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U297"/>
  <sheetViews>
    <sheetView tabSelected="1" zoomScale="85" zoomScaleNormal="85" workbookViewId="0">
      <selection activeCell="F7" sqref="F7"/>
    </sheetView>
  </sheetViews>
  <sheetFormatPr defaultColWidth="8.85546875" defaultRowHeight="16.5" x14ac:dyDescent="0.3"/>
  <cols>
    <col min="1" max="1" width="4.28515625" style="5" customWidth="1"/>
    <col min="2" max="2" width="28" style="39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9" width="10.5703125" style="5" customWidth="1"/>
    <col min="10" max="10" width="48.140625" style="5" customWidth="1"/>
    <col min="11" max="14" width="8.85546875" style="5" customWidth="1"/>
    <col min="15" max="15" width="17.42578125" style="5" customWidth="1"/>
    <col min="16" max="16" width="8.42578125" style="5" customWidth="1"/>
    <col min="17" max="17" width="13.140625" style="5" customWidth="1"/>
    <col min="18" max="19" width="11.7109375" style="5" customWidth="1"/>
    <col min="20" max="20" width="12.140625" style="5" customWidth="1"/>
    <col min="21" max="16384" width="8.85546875" style="5"/>
  </cols>
  <sheetData>
    <row r="1" spans="1:21" ht="23.1" customHeight="1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13" t="s">
        <v>1</v>
      </c>
    </row>
    <row r="2" spans="1:21" ht="23.1" customHeight="1" x14ac:dyDescent="0.3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13"/>
    </row>
    <row r="3" spans="1:21" ht="23.1" customHeight="1" x14ac:dyDescent="0.3">
      <c r="A3" s="6"/>
      <c r="B3" s="100" t="str">
        <f>UPPER(E3)</f>
        <v/>
      </c>
      <c r="C3" s="6"/>
      <c r="D3" s="40" t="s">
        <v>2</v>
      </c>
      <c r="E3" s="107"/>
      <c r="F3" s="107"/>
      <c r="G3" s="107"/>
      <c r="H3" s="107"/>
      <c r="I3" s="107"/>
      <c r="J3" s="6"/>
      <c r="K3" s="113"/>
      <c r="M3" s="92"/>
    </row>
    <row r="4" spans="1:21" ht="23.1" customHeight="1" x14ac:dyDescent="0.3">
      <c r="A4" s="7"/>
      <c r="B4" s="5"/>
      <c r="C4" s="95"/>
      <c r="D4" s="95"/>
      <c r="E4" s="108" t="s">
        <v>3</v>
      </c>
      <c r="F4" s="108"/>
      <c r="G4" s="108"/>
      <c r="H4" s="108"/>
      <c r="I4" s="108"/>
      <c r="J4" s="7"/>
      <c r="K4" s="113"/>
      <c r="M4" s="92"/>
    </row>
    <row r="5" spans="1:21" s="8" customFormat="1" ht="23.1" customHeight="1" x14ac:dyDescent="0.3">
      <c r="A5" s="110" t="s">
        <v>4</v>
      </c>
      <c r="B5" s="110" t="s">
        <v>5</v>
      </c>
      <c r="C5" s="110" t="s">
        <v>6</v>
      </c>
      <c r="D5" s="110" t="s">
        <v>7</v>
      </c>
      <c r="E5" s="110" t="s">
        <v>8</v>
      </c>
      <c r="F5" s="110" t="s">
        <v>9</v>
      </c>
      <c r="G5" s="110" t="s">
        <v>10</v>
      </c>
      <c r="H5" s="110" t="s">
        <v>11</v>
      </c>
      <c r="I5" s="110" t="s">
        <v>12</v>
      </c>
      <c r="J5" s="109" t="s">
        <v>13</v>
      </c>
      <c r="K5" s="114" t="str">
        <f>CONCATENATE(B3)</f>
        <v/>
      </c>
      <c r="M5" s="92"/>
      <c r="O5" s="121" t="s">
        <v>14</v>
      </c>
      <c r="P5" s="121"/>
      <c r="Q5" s="121"/>
      <c r="R5" s="121"/>
      <c r="S5" s="121"/>
      <c r="T5" s="121"/>
      <c r="U5" s="121"/>
    </row>
    <row r="6" spans="1:21" s="8" customFormat="1" ht="23.1" customHeight="1" x14ac:dyDescent="0.3">
      <c r="A6" s="111"/>
      <c r="B6" s="112"/>
      <c r="C6" s="111"/>
      <c r="D6" s="111"/>
      <c r="E6" s="111"/>
      <c r="F6" s="111"/>
      <c r="G6" s="111"/>
      <c r="H6" s="111"/>
      <c r="I6" s="112"/>
      <c r="J6" s="109"/>
      <c r="K6" s="114"/>
      <c r="M6" s="92"/>
      <c r="O6" s="122"/>
      <c r="P6" s="122" t="s">
        <v>15</v>
      </c>
      <c r="Q6" s="122" t="s">
        <v>16</v>
      </c>
      <c r="R6" s="122" t="s">
        <v>17</v>
      </c>
      <c r="S6" s="122" t="s">
        <v>18</v>
      </c>
      <c r="T6" s="122" t="s">
        <v>19</v>
      </c>
      <c r="U6" s="122" t="s">
        <v>20</v>
      </c>
    </row>
    <row r="7" spans="1:21" s="9" customFormat="1" ht="30" customHeight="1" x14ac:dyDescent="0.3">
      <c r="A7" s="10">
        <v>1</v>
      </c>
      <c r="B7" s="14"/>
      <c r="C7" s="15"/>
      <c r="D7" s="16"/>
      <c r="E7" s="98"/>
      <c r="F7" s="91"/>
      <c r="G7" s="103"/>
      <c r="H7" s="103"/>
      <c r="I7" s="18"/>
      <c r="J7" s="10"/>
      <c r="K7" s="114"/>
      <c r="M7" s="92"/>
      <c r="O7" s="123"/>
      <c r="P7" s="123"/>
      <c r="Q7" s="123"/>
      <c r="R7" s="123"/>
      <c r="S7" s="123"/>
      <c r="T7" s="123"/>
      <c r="U7" s="123"/>
    </row>
    <row r="8" spans="1:21" s="11" customFormat="1" ht="30" customHeight="1" x14ac:dyDescent="0.3">
      <c r="A8" s="10">
        <v>2</v>
      </c>
      <c r="B8" s="14"/>
      <c r="C8" s="15"/>
      <c r="D8" s="16"/>
      <c r="E8" s="17"/>
      <c r="F8" s="91"/>
      <c r="G8" s="103"/>
      <c r="H8" s="103"/>
      <c r="I8" s="18"/>
      <c r="J8" s="10"/>
      <c r="K8" s="114"/>
      <c r="M8" s="92"/>
      <c r="O8" s="117" t="s">
        <v>21</v>
      </c>
      <c r="P8" s="101" t="s">
        <v>22</v>
      </c>
      <c r="Q8" s="12" t="s">
        <v>23</v>
      </c>
      <c r="R8" s="13">
        <v>40</v>
      </c>
      <c r="S8" s="13">
        <v>31</v>
      </c>
      <c r="T8" s="13"/>
      <c r="U8" s="12" t="s">
        <v>24</v>
      </c>
    </row>
    <row r="9" spans="1:21" s="11" customFormat="1" ht="30" customHeight="1" x14ac:dyDescent="0.3">
      <c r="A9" s="10">
        <v>3</v>
      </c>
      <c r="B9" s="14"/>
      <c r="C9" s="15"/>
      <c r="D9" s="16"/>
      <c r="E9" s="17"/>
      <c r="F9" s="91"/>
      <c r="G9" s="103"/>
      <c r="H9" s="103"/>
      <c r="I9" s="18"/>
      <c r="J9" s="10"/>
      <c r="K9" s="114"/>
      <c r="M9" s="92"/>
      <c r="O9" s="118"/>
      <c r="P9" s="101" t="s">
        <v>25</v>
      </c>
      <c r="Q9" s="12" t="s">
        <v>26</v>
      </c>
      <c r="R9" s="13">
        <v>45</v>
      </c>
      <c r="S9" s="13">
        <v>34</v>
      </c>
      <c r="T9" s="13"/>
      <c r="U9" s="12" t="s">
        <v>27</v>
      </c>
    </row>
    <row r="10" spans="1:21" s="11" customFormat="1" ht="30" customHeight="1" x14ac:dyDescent="0.25">
      <c r="A10" s="10">
        <v>4</v>
      </c>
      <c r="B10" s="14"/>
      <c r="C10" s="15"/>
      <c r="D10" s="16"/>
      <c r="E10" s="17"/>
      <c r="F10" s="18"/>
      <c r="G10" s="103"/>
      <c r="H10" s="103"/>
      <c r="I10" s="18"/>
      <c r="J10" s="10"/>
      <c r="K10" s="114"/>
      <c r="O10" s="118"/>
      <c r="P10" s="101" t="s">
        <v>28</v>
      </c>
      <c r="Q10" s="12" t="s">
        <v>29</v>
      </c>
      <c r="R10" s="13">
        <v>52</v>
      </c>
      <c r="S10" s="13">
        <v>37</v>
      </c>
      <c r="T10" s="13"/>
      <c r="U10" s="12" t="s">
        <v>30</v>
      </c>
    </row>
    <row r="11" spans="1:21" s="11" customFormat="1" ht="30" customHeight="1" x14ac:dyDescent="0.25">
      <c r="A11" s="10">
        <v>5</v>
      </c>
      <c r="B11" s="14"/>
      <c r="C11" s="15"/>
      <c r="D11" s="16"/>
      <c r="E11" s="17"/>
      <c r="F11" s="18"/>
      <c r="G11" s="103"/>
      <c r="H11" s="103"/>
      <c r="I11" s="18"/>
      <c r="J11" s="10"/>
      <c r="K11" s="114"/>
      <c r="O11" s="118"/>
      <c r="P11" s="101" t="s">
        <v>31</v>
      </c>
      <c r="Q11" s="12" t="s">
        <v>32</v>
      </c>
      <c r="R11" s="13">
        <v>57</v>
      </c>
      <c r="S11" s="13">
        <v>40</v>
      </c>
      <c r="T11" s="13"/>
      <c r="U11" s="12" t="s">
        <v>33</v>
      </c>
    </row>
    <row r="12" spans="1:21" s="11" customFormat="1" ht="30" customHeight="1" x14ac:dyDescent="0.25">
      <c r="A12" s="10">
        <v>6</v>
      </c>
      <c r="B12" s="14"/>
      <c r="C12" s="15"/>
      <c r="D12" s="16"/>
      <c r="E12" s="17"/>
      <c r="F12" s="18"/>
      <c r="G12" s="103"/>
      <c r="H12" s="103"/>
      <c r="I12" s="18"/>
      <c r="J12" s="10"/>
      <c r="K12" s="114"/>
      <c r="O12" s="118"/>
      <c r="P12" s="101" t="s">
        <v>34</v>
      </c>
      <c r="Q12" s="12" t="s">
        <v>35</v>
      </c>
      <c r="R12" s="13">
        <v>59</v>
      </c>
      <c r="S12" s="13">
        <v>43</v>
      </c>
      <c r="T12" s="13"/>
      <c r="U12" s="12" t="s">
        <v>36</v>
      </c>
    </row>
    <row r="13" spans="1:21" s="11" customFormat="1" ht="30" customHeight="1" x14ac:dyDescent="0.25">
      <c r="A13" s="10">
        <v>7</v>
      </c>
      <c r="B13" s="14"/>
      <c r="C13" s="15"/>
      <c r="D13" s="16"/>
      <c r="E13" s="17"/>
      <c r="F13" s="18"/>
      <c r="G13" s="103"/>
      <c r="H13" s="103"/>
      <c r="I13" s="18"/>
      <c r="J13" s="10"/>
      <c r="K13" s="114"/>
      <c r="O13" s="118"/>
      <c r="P13" s="101" t="s">
        <v>37</v>
      </c>
      <c r="Q13" s="13">
        <v>44</v>
      </c>
      <c r="R13" s="13">
        <v>61</v>
      </c>
      <c r="S13" s="13">
        <v>46</v>
      </c>
      <c r="T13" s="13"/>
      <c r="U13" s="12" t="s">
        <v>38</v>
      </c>
    </row>
    <row r="14" spans="1:21" s="11" customFormat="1" ht="30" customHeight="1" x14ac:dyDescent="0.25">
      <c r="A14" s="10">
        <v>8</v>
      </c>
      <c r="B14" s="14"/>
      <c r="C14" s="15"/>
      <c r="D14" s="16"/>
      <c r="E14" s="17"/>
      <c r="F14" s="18"/>
      <c r="G14" s="103"/>
      <c r="H14" s="103"/>
      <c r="I14" s="18"/>
      <c r="J14" s="10"/>
      <c r="K14" s="114"/>
      <c r="O14" s="119" t="s">
        <v>39</v>
      </c>
      <c r="P14" s="102" t="s">
        <v>40</v>
      </c>
      <c r="Q14" s="13">
        <v>46</v>
      </c>
      <c r="R14" s="13">
        <v>70</v>
      </c>
      <c r="S14" s="13">
        <v>49</v>
      </c>
      <c r="T14" s="13">
        <v>45</v>
      </c>
      <c r="U14" s="19"/>
    </row>
    <row r="15" spans="1:21" s="11" customFormat="1" ht="30" customHeight="1" x14ac:dyDescent="0.25">
      <c r="A15" s="10">
        <v>9</v>
      </c>
      <c r="B15" s="14"/>
      <c r="C15" s="15"/>
      <c r="D15" s="16"/>
      <c r="E15" s="17"/>
      <c r="F15" s="18"/>
      <c r="G15" s="103"/>
      <c r="H15" s="103"/>
      <c r="I15" s="18"/>
      <c r="J15" s="10"/>
      <c r="K15" s="114"/>
      <c r="O15" s="120"/>
      <c r="P15" s="102" t="s">
        <v>41</v>
      </c>
      <c r="Q15" s="13">
        <v>48</v>
      </c>
      <c r="R15" s="13">
        <v>72</v>
      </c>
      <c r="S15" s="13">
        <v>52</v>
      </c>
      <c r="T15" s="13">
        <v>48</v>
      </c>
      <c r="U15" s="19"/>
    </row>
    <row r="16" spans="1:21" s="11" customFormat="1" ht="30" customHeight="1" x14ac:dyDescent="0.25">
      <c r="A16" s="10">
        <v>10</v>
      </c>
      <c r="B16" s="14"/>
      <c r="C16" s="15"/>
      <c r="D16" s="16"/>
      <c r="E16" s="17"/>
      <c r="F16" s="18"/>
      <c r="G16" s="103"/>
      <c r="H16" s="103"/>
      <c r="I16" s="18"/>
      <c r="J16" s="10"/>
      <c r="K16" s="114"/>
      <c r="O16" s="120"/>
      <c r="P16" s="102" t="s">
        <v>42</v>
      </c>
      <c r="Q16" s="13">
        <v>50</v>
      </c>
      <c r="R16" s="13">
        <v>74</v>
      </c>
      <c r="S16" s="13">
        <v>55</v>
      </c>
      <c r="T16" s="13">
        <v>51</v>
      </c>
      <c r="U16" s="19"/>
    </row>
    <row r="17" spans="1:21" s="11" customFormat="1" ht="30" customHeight="1" x14ac:dyDescent="0.25">
      <c r="A17" s="10">
        <v>11</v>
      </c>
      <c r="B17" s="14"/>
      <c r="C17" s="15"/>
      <c r="D17" s="16"/>
      <c r="E17" s="17"/>
      <c r="F17" s="18"/>
      <c r="G17" s="103"/>
      <c r="H17" s="103"/>
      <c r="I17" s="18"/>
      <c r="J17" s="10"/>
      <c r="K17" s="114"/>
      <c r="O17" s="120"/>
      <c r="P17" s="102" t="s">
        <v>43</v>
      </c>
      <c r="Q17" s="13">
        <v>52</v>
      </c>
      <c r="R17" s="13">
        <v>76</v>
      </c>
      <c r="S17" s="13">
        <v>58</v>
      </c>
      <c r="T17" s="13">
        <v>54</v>
      </c>
      <c r="U17" s="19"/>
    </row>
    <row r="18" spans="1:21" s="11" customFormat="1" ht="30" customHeight="1" x14ac:dyDescent="0.25">
      <c r="A18" s="10">
        <v>12</v>
      </c>
      <c r="B18" s="14"/>
      <c r="C18" s="15"/>
      <c r="D18" s="16"/>
      <c r="E18" s="17"/>
      <c r="F18" s="18"/>
      <c r="G18" s="103"/>
      <c r="H18" s="103"/>
      <c r="I18" s="18"/>
      <c r="J18" s="10"/>
      <c r="K18" s="114"/>
      <c r="O18" s="120"/>
      <c r="P18" s="102" t="s">
        <v>44</v>
      </c>
      <c r="Q18" s="13">
        <v>54</v>
      </c>
      <c r="R18" s="13">
        <v>78</v>
      </c>
      <c r="S18" s="13">
        <v>61</v>
      </c>
      <c r="T18" s="13">
        <v>57</v>
      </c>
      <c r="U18" s="19"/>
    </row>
    <row r="19" spans="1:21" s="11" customFormat="1" ht="30" customHeight="1" x14ac:dyDescent="0.25">
      <c r="A19" s="10">
        <v>13</v>
      </c>
      <c r="B19" s="14"/>
      <c r="C19" s="15"/>
      <c r="D19" s="16"/>
      <c r="E19" s="17"/>
      <c r="F19" s="18"/>
      <c r="G19" s="103"/>
      <c r="H19" s="103"/>
      <c r="I19" s="18"/>
      <c r="J19" s="10"/>
      <c r="K19" s="114"/>
      <c r="O19" s="120"/>
      <c r="P19" s="102" t="s">
        <v>45</v>
      </c>
      <c r="Q19" s="13">
        <v>56</v>
      </c>
      <c r="R19" s="13">
        <v>80</v>
      </c>
      <c r="S19" s="13">
        <v>64</v>
      </c>
      <c r="T19" s="13">
        <v>60</v>
      </c>
      <c r="U19" s="19"/>
    </row>
    <row r="20" spans="1:21" s="11" customFormat="1" ht="30" customHeight="1" x14ac:dyDescent="0.25">
      <c r="A20" s="10">
        <v>14</v>
      </c>
      <c r="B20" s="14"/>
      <c r="C20" s="15"/>
      <c r="D20" s="16"/>
      <c r="E20" s="17"/>
      <c r="F20" s="18"/>
      <c r="G20" s="103"/>
      <c r="H20" s="103"/>
      <c r="I20" s="18"/>
      <c r="J20" s="10"/>
      <c r="K20" s="114"/>
      <c r="O20" s="120"/>
      <c r="P20" s="102" t="s">
        <v>46</v>
      </c>
      <c r="Q20" s="13">
        <v>60</v>
      </c>
      <c r="R20" s="13">
        <v>82</v>
      </c>
      <c r="S20" s="13">
        <v>67</v>
      </c>
      <c r="T20" s="13">
        <v>63</v>
      </c>
      <c r="U20" s="19"/>
    </row>
    <row r="21" spans="1:21" s="11" customFormat="1" ht="30" customHeight="1" x14ac:dyDescent="0.25">
      <c r="A21" s="10">
        <v>15</v>
      </c>
      <c r="B21" s="14"/>
      <c r="C21" s="15"/>
      <c r="D21" s="16"/>
      <c r="E21" s="17"/>
      <c r="F21" s="18"/>
      <c r="G21" s="103"/>
      <c r="H21" s="103"/>
      <c r="I21" s="18"/>
      <c r="J21" s="10"/>
      <c r="K21" s="114"/>
      <c r="O21" s="120"/>
      <c r="P21" s="102" t="s">
        <v>47</v>
      </c>
      <c r="Q21" s="13">
        <v>64</v>
      </c>
      <c r="R21" s="13">
        <v>84</v>
      </c>
      <c r="S21" s="13">
        <v>70</v>
      </c>
      <c r="T21" s="13">
        <v>66</v>
      </c>
      <c r="U21" s="19"/>
    </row>
    <row r="22" spans="1:21" s="21" customFormat="1" ht="30" customHeight="1" x14ac:dyDescent="0.25">
      <c r="B22" s="96" t="s">
        <v>48</v>
      </c>
      <c r="C22" s="115"/>
      <c r="D22" s="115"/>
      <c r="E22" s="115"/>
      <c r="F22" s="93"/>
      <c r="G22" s="93"/>
      <c r="H22" s="93"/>
      <c r="I22" s="93"/>
      <c r="J22" s="93"/>
      <c r="K22" s="99"/>
    </row>
    <row r="23" spans="1:21" s="21" customFormat="1" ht="30" customHeight="1" x14ac:dyDescent="0.25">
      <c r="B23" s="97" t="s">
        <v>49</v>
      </c>
      <c r="C23" s="116"/>
      <c r="D23" s="116"/>
      <c r="E23" s="116"/>
      <c r="F23" s="94"/>
      <c r="G23" s="94"/>
      <c r="H23" s="94"/>
      <c r="I23" s="94"/>
      <c r="J23" s="94"/>
      <c r="K23" s="99"/>
    </row>
    <row r="24" spans="1:21" s="21" customFormat="1" ht="30" customHeight="1" x14ac:dyDescent="0.25">
      <c r="A24" s="22"/>
      <c r="B24" s="23"/>
      <c r="C24" s="23"/>
      <c r="D24" s="23"/>
      <c r="E24" s="23"/>
      <c r="F24" s="22"/>
      <c r="G24" s="22"/>
      <c r="H24" s="22"/>
      <c r="I24" s="22"/>
      <c r="J24" s="22"/>
      <c r="K24" s="99"/>
    </row>
    <row r="25" spans="1:21" s="21" customFormat="1" ht="30" customHeight="1" x14ac:dyDescent="0.25">
      <c r="A25" s="22"/>
      <c r="B25" s="23"/>
      <c r="C25" s="23"/>
      <c r="D25" s="23"/>
      <c r="E25" s="23"/>
      <c r="F25" s="22"/>
      <c r="G25" s="22"/>
      <c r="H25" s="22"/>
      <c r="I25" s="22"/>
      <c r="J25" s="22"/>
      <c r="K25" s="99"/>
    </row>
    <row r="26" spans="1:21" s="21" customFormat="1" ht="30" customHeight="1" x14ac:dyDescent="0.25">
      <c r="A26" s="24"/>
      <c r="B26" s="25"/>
      <c r="C26" s="26"/>
      <c r="D26" s="27"/>
      <c r="E26" s="28"/>
      <c r="F26" s="24"/>
      <c r="G26" s="24"/>
      <c r="H26" s="24"/>
      <c r="I26" s="24"/>
      <c r="J26" s="24"/>
      <c r="K26" s="99"/>
    </row>
    <row r="27" spans="1:21" s="29" customFormat="1" ht="30" customHeight="1" x14ac:dyDescent="0.25">
      <c r="A27" s="24"/>
      <c r="B27" s="30"/>
      <c r="C27" s="31"/>
      <c r="D27" s="31"/>
      <c r="E27" s="28"/>
      <c r="F27" s="24"/>
      <c r="G27" s="24"/>
      <c r="H27" s="24"/>
      <c r="I27" s="24"/>
      <c r="J27" s="24"/>
    </row>
    <row r="28" spans="1:21" s="21" customFormat="1" ht="30" customHeight="1" x14ac:dyDescent="0.25">
      <c r="A28" s="24"/>
      <c r="B28" s="32"/>
      <c r="C28" s="31"/>
      <c r="D28" s="31"/>
      <c r="E28" s="28"/>
      <c r="F28" s="24"/>
      <c r="G28" s="24"/>
      <c r="H28" s="24"/>
      <c r="I28" s="24"/>
      <c r="J28" s="24"/>
    </row>
    <row r="29" spans="1:21" s="21" customFormat="1" ht="30" customHeight="1" x14ac:dyDescent="0.25">
      <c r="A29" s="24"/>
      <c r="B29" s="32"/>
      <c r="C29" s="31"/>
      <c r="D29" s="31"/>
      <c r="E29" s="33"/>
      <c r="F29" s="24"/>
      <c r="G29" s="24"/>
      <c r="H29" s="24"/>
      <c r="I29" s="24"/>
      <c r="J29" s="24"/>
    </row>
    <row r="30" spans="1:21" s="21" customFormat="1" ht="30" customHeight="1" x14ac:dyDescent="0.25">
      <c r="A30" s="24"/>
      <c r="B30" s="32"/>
      <c r="C30" s="31"/>
      <c r="D30" s="31"/>
      <c r="E30" s="33"/>
      <c r="F30" s="24"/>
      <c r="G30" s="24"/>
      <c r="H30" s="24"/>
      <c r="I30" s="24"/>
      <c r="J30" s="24"/>
    </row>
    <row r="31" spans="1:21" s="21" customFormat="1" ht="30" customHeight="1" x14ac:dyDescent="0.25">
      <c r="A31" s="24"/>
      <c r="B31" s="32"/>
      <c r="C31" s="31"/>
      <c r="D31" s="31"/>
      <c r="E31" s="33"/>
      <c r="F31" s="24"/>
      <c r="G31" s="24"/>
      <c r="H31" s="24"/>
      <c r="I31" s="24"/>
      <c r="J31" s="24"/>
    </row>
    <row r="32" spans="1:21" s="21" customFormat="1" ht="30" customHeight="1" x14ac:dyDescent="0.25">
      <c r="A32" s="24"/>
      <c r="B32" s="32"/>
      <c r="C32" s="31"/>
      <c r="D32" s="31"/>
      <c r="E32" s="31"/>
      <c r="F32" s="24"/>
      <c r="G32" s="24"/>
      <c r="H32" s="24"/>
      <c r="I32" s="24"/>
      <c r="J32" s="24"/>
    </row>
    <row r="33" spans="1:10" s="21" customFormat="1" ht="30" customHeight="1" x14ac:dyDescent="0.25">
      <c r="A33" s="24"/>
      <c r="B33" s="32"/>
      <c r="C33" s="31"/>
      <c r="D33" s="31"/>
      <c r="E33" s="31"/>
      <c r="F33" s="24"/>
      <c r="G33" s="24"/>
      <c r="H33" s="24"/>
      <c r="I33" s="24"/>
      <c r="J33" s="24"/>
    </row>
    <row r="34" spans="1:10" s="21" customFormat="1" ht="30" customHeight="1" x14ac:dyDescent="0.25">
      <c r="A34" s="24"/>
      <c r="B34" s="32"/>
      <c r="C34" s="31"/>
      <c r="D34" s="31"/>
      <c r="E34" s="31"/>
      <c r="F34" s="24"/>
      <c r="G34" s="24"/>
      <c r="H34" s="24"/>
      <c r="I34" s="24"/>
      <c r="J34" s="24"/>
    </row>
    <row r="35" spans="1:10" s="21" customFormat="1" ht="30" customHeight="1" x14ac:dyDescent="0.25">
      <c r="A35" s="24"/>
      <c r="B35" s="32"/>
      <c r="C35" s="31"/>
      <c r="D35" s="31"/>
      <c r="E35" s="31"/>
      <c r="F35" s="24"/>
      <c r="G35" s="24"/>
      <c r="H35" s="24"/>
      <c r="I35" s="24"/>
      <c r="J35" s="24"/>
    </row>
    <row r="36" spans="1:10" s="21" customFormat="1" ht="30" customHeight="1" x14ac:dyDescent="0.25">
      <c r="A36" s="34"/>
      <c r="B36" s="32"/>
      <c r="C36" s="31"/>
      <c r="D36" s="31"/>
      <c r="E36" s="31"/>
      <c r="F36" s="24"/>
      <c r="G36" s="24"/>
      <c r="H36" s="24"/>
      <c r="I36" s="24"/>
      <c r="J36" s="24"/>
    </row>
    <row r="37" spans="1:10" s="21" customFormat="1" ht="30" customHeight="1" x14ac:dyDescent="0.25">
      <c r="A37" s="34"/>
      <c r="B37" s="32"/>
      <c r="C37" s="31"/>
      <c r="D37" s="31"/>
      <c r="E37" s="31"/>
      <c r="F37" s="25"/>
      <c r="G37" s="25"/>
      <c r="H37" s="25"/>
      <c r="I37" s="25"/>
      <c r="J37" s="25"/>
    </row>
    <row r="38" spans="1:10" s="21" customFormat="1" ht="30" customHeight="1" x14ac:dyDescent="0.25">
      <c r="A38" s="34"/>
      <c r="B38" s="32"/>
      <c r="C38" s="31"/>
      <c r="D38" s="31"/>
      <c r="E38" s="31"/>
      <c r="F38" s="25"/>
      <c r="G38" s="25"/>
      <c r="H38" s="25"/>
      <c r="I38" s="25"/>
      <c r="J38" s="25"/>
    </row>
    <row r="39" spans="1:10" s="21" customFormat="1" ht="30" customHeight="1" x14ac:dyDescent="0.25">
      <c r="A39" s="24"/>
      <c r="B39" s="24"/>
      <c r="C39" s="35"/>
      <c r="D39" s="35"/>
      <c r="E39" s="35"/>
      <c r="F39" s="24"/>
      <c r="G39" s="24"/>
      <c r="H39" s="24"/>
      <c r="I39" s="24"/>
      <c r="J39" s="24"/>
    </row>
    <row r="40" spans="1:10" s="21" customFormat="1" ht="30" customHeight="1" x14ac:dyDescent="0.25">
      <c r="A40" s="24"/>
      <c r="B40" s="24"/>
      <c r="C40" s="35"/>
      <c r="D40" s="35"/>
      <c r="E40" s="35"/>
      <c r="F40" s="24"/>
      <c r="G40" s="24"/>
      <c r="H40" s="24"/>
      <c r="I40" s="24"/>
      <c r="J40" s="24"/>
    </row>
    <row r="41" spans="1:10" s="21" customFormat="1" ht="23.1" customHeight="1" x14ac:dyDescent="0.25"/>
    <row r="42" spans="1:10" s="21" customFormat="1" ht="23.1" customHeight="1" x14ac:dyDescent="0.25"/>
    <row r="43" spans="1:10" s="21" customFormat="1" ht="23.1" customHeight="1" x14ac:dyDescent="0.25"/>
    <row r="44" spans="1:10" s="21" customFormat="1" ht="23.1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s="21" customFormat="1" ht="23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21" customFormat="1" ht="23.1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s="21" customFormat="1" ht="23.1" customHeight="1" x14ac:dyDescent="0.25">
      <c r="A47" s="20"/>
      <c r="B47" s="36"/>
      <c r="C47" s="36"/>
      <c r="D47" s="36"/>
      <c r="E47" s="36"/>
      <c r="F47" s="20"/>
      <c r="G47" s="20"/>
      <c r="H47" s="20"/>
      <c r="I47" s="20"/>
      <c r="J47" s="20"/>
    </row>
    <row r="48" spans="1:10" s="21" customFormat="1" ht="23.1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s="21" customFormat="1" ht="23.1" customHeight="1" x14ac:dyDescent="0.25">
      <c r="A49" s="22"/>
      <c r="B49" s="23"/>
      <c r="C49" s="23"/>
      <c r="D49" s="23"/>
      <c r="E49" s="23"/>
      <c r="F49" s="22"/>
      <c r="G49" s="22"/>
      <c r="H49" s="22"/>
      <c r="I49" s="22"/>
      <c r="J49" s="22"/>
    </row>
    <row r="50" spans="1:10" s="21" customFormat="1" ht="23.1" customHeight="1" x14ac:dyDescent="0.25">
      <c r="A50" s="22"/>
      <c r="B50" s="23"/>
      <c r="C50" s="23"/>
      <c r="D50" s="23"/>
      <c r="E50" s="23"/>
      <c r="F50" s="22"/>
      <c r="G50" s="22"/>
      <c r="H50" s="22"/>
      <c r="I50" s="22"/>
      <c r="J50" s="22"/>
    </row>
    <row r="51" spans="1:10" s="21" customFormat="1" ht="23.1" customHeight="1" x14ac:dyDescent="0.25">
      <c r="A51" s="24"/>
      <c r="B51" s="25"/>
      <c r="C51" s="26"/>
      <c r="D51" s="27"/>
      <c r="E51" s="28"/>
      <c r="F51" s="24"/>
      <c r="G51" s="24"/>
      <c r="H51" s="24"/>
      <c r="I51" s="24"/>
      <c r="J51" s="24"/>
    </row>
    <row r="52" spans="1:10" s="29" customFormat="1" ht="23.1" customHeight="1" x14ac:dyDescent="0.25">
      <c r="A52" s="24"/>
      <c r="B52" s="30"/>
      <c r="C52" s="31"/>
      <c r="D52" s="31"/>
      <c r="E52" s="28"/>
      <c r="F52" s="24"/>
      <c r="G52" s="24"/>
      <c r="H52" s="24"/>
      <c r="I52" s="24"/>
      <c r="J52" s="24"/>
    </row>
    <row r="53" spans="1:10" s="21" customFormat="1" ht="23.1" customHeight="1" x14ac:dyDescent="0.25">
      <c r="A53" s="24"/>
      <c r="B53" s="32"/>
      <c r="C53" s="31"/>
      <c r="D53" s="31"/>
      <c r="E53" s="28"/>
      <c r="F53" s="24"/>
      <c r="G53" s="24"/>
      <c r="H53" s="24"/>
      <c r="I53" s="24"/>
      <c r="J53" s="24"/>
    </row>
    <row r="54" spans="1:10" s="21" customFormat="1" ht="23.1" customHeight="1" x14ac:dyDescent="0.25">
      <c r="A54" s="24"/>
      <c r="B54" s="32"/>
      <c r="C54" s="31"/>
      <c r="D54" s="31"/>
      <c r="E54" s="33"/>
      <c r="F54" s="24"/>
      <c r="G54" s="24"/>
      <c r="H54" s="24"/>
      <c r="I54" s="24"/>
      <c r="J54" s="24"/>
    </row>
    <row r="55" spans="1:10" s="21" customFormat="1" ht="23.1" customHeight="1" x14ac:dyDescent="0.25">
      <c r="A55" s="24"/>
      <c r="B55" s="32"/>
      <c r="C55" s="31"/>
      <c r="D55" s="31"/>
      <c r="E55" s="33"/>
      <c r="F55" s="24"/>
      <c r="G55" s="24"/>
      <c r="H55" s="24"/>
      <c r="I55" s="24"/>
      <c r="J55" s="24"/>
    </row>
    <row r="56" spans="1:10" s="21" customFormat="1" ht="23.1" customHeight="1" x14ac:dyDescent="0.25">
      <c r="A56" s="24"/>
      <c r="B56" s="32"/>
      <c r="C56" s="31"/>
      <c r="D56" s="31"/>
      <c r="E56" s="33"/>
      <c r="F56" s="24"/>
      <c r="G56" s="24"/>
      <c r="H56" s="24"/>
      <c r="I56" s="24"/>
      <c r="J56" s="24"/>
    </row>
    <row r="57" spans="1:10" s="21" customFormat="1" ht="23.1" customHeight="1" x14ac:dyDescent="0.25">
      <c r="A57" s="24"/>
      <c r="B57" s="32"/>
      <c r="C57" s="31"/>
      <c r="D57" s="31"/>
      <c r="E57" s="31"/>
      <c r="F57" s="24"/>
      <c r="G57" s="24"/>
      <c r="H57" s="24"/>
      <c r="I57" s="24"/>
      <c r="J57" s="24"/>
    </row>
    <row r="58" spans="1:10" s="21" customFormat="1" ht="23.1" customHeight="1" x14ac:dyDescent="0.25">
      <c r="A58" s="24"/>
      <c r="B58" s="32"/>
      <c r="C58" s="31"/>
      <c r="D58" s="31"/>
      <c r="E58" s="31"/>
      <c r="F58" s="24"/>
      <c r="G58" s="24"/>
      <c r="H58" s="24"/>
      <c r="I58" s="24"/>
      <c r="J58" s="24"/>
    </row>
    <row r="59" spans="1:10" s="21" customFormat="1" ht="23.1" customHeight="1" x14ac:dyDescent="0.25">
      <c r="A59" s="24"/>
      <c r="B59" s="32"/>
      <c r="C59" s="31"/>
      <c r="D59" s="31"/>
      <c r="E59" s="31"/>
      <c r="F59" s="24"/>
      <c r="G59" s="24"/>
      <c r="H59" s="24"/>
      <c r="I59" s="24"/>
      <c r="J59" s="24"/>
    </row>
    <row r="60" spans="1:10" s="21" customFormat="1" ht="23.1" customHeight="1" x14ac:dyDescent="0.25">
      <c r="A60" s="24"/>
      <c r="B60" s="32"/>
      <c r="C60" s="31"/>
      <c r="D60" s="31"/>
      <c r="E60" s="31"/>
      <c r="F60" s="24"/>
      <c r="G60" s="24"/>
      <c r="H60" s="24"/>
      <c r="I60" s="24"/>
      <c r="J60" s="24"/>
    </row>
    <row r="61" spans="1:10" s="21" customFormat="1" ht="23.1" customHeight="1" x14ac:dyDescent="0.25">
      <c r="A61" s="34"/>
      <c r="B61" s="32"/>
      <c r="C61" s="31"/>
      <c r="D61" s="31"/>
      <c r="E61" s="31"/>
      <c r="F61" s="24"/>
      <c r="G61" s="24"/>
      <c r="H61" s="24"/>
      <c r="I61" s="24"/>
      <c r="J61" s="24"/>
    </row>
    <row r="62" spans="1:10" s="21" customFormat="1" ht="23.1" customHeight="1" x14ac:dyDescent="0.25">
      <c r="A62" s="34"/>
      <c r="B62" s="32"/>
      <c r="C62" s="31"/>
      <c r="D62" s="31"/>
      <c r="E62" s="31"/>
      <c r="F62" s="25"/>
      <c r="G62" s="25"/>
      <c r="H62" s="25"/>
      <c r="I62" s="25"/>
      <c r="J62" s="25"/>
    </row>
    <row r="63" spans="1:10" s="21" customFormat="1" ht="23.1" customHeight="1" x14ac:dyDescent="0.25">
      <c r="A63" s="34"/>
      <c r="B63" s="32"/>
      <c r="C63" s="31"/>
      <c r="D63" s="31"/>
      <c r="E63" s="31"/>
      <c r="F63" s="25"/>
      <c r="G63" s="25"/>
      <c r="H63" s="25"/>
      <c r="I63" s="25"/>
      <c r="J63" s="25"/>
    </row>
    <row r="64" spans="1:10" s="21" customFormat="1" ht="23.1" customHeight="1" x14ac:dyDescent="0.25">
      <c r="A64" s="24"/>
      <c r="B64" s="24"/>
      <c r="C64" s="35"/>
      <c r="D64" s="35"/>
      <c r="E64" s="35"/>
      <c r="F64" s="24"/>
      <c r="G64" s="24"/>
      <c r="H64" s="24"/>
      <c r="I64" s="24"/>
      <c r="J64" s="24"/>
    </row>
    <row r="65" spans="1:10" s="21" customFormat="1" ht="23.1" customHeight="1" x14ac:dyDescent="0.25">
      <c r="A65" s="24"/>
      <c r="B65" s="24"/>
      <c r="C65" s="35"/>
      <c r="D65" s="35"/>
      <c r="E65" s="35"/>
      <c r="F65" s="24"/>
      <c r="G65" s="24"/>
      <c r="H65" s="24"/>
      <c r="I65" s="24"/>
      <c r="J65" s="24"/>
    </row>
    <row r="66" spans="1:10" s="21" customFormat="1" ht="23.1" customHeight="1" x14ac:dyDescent="0.25"/>
    <row r="67" spans="1:10" s="21" customFormat="1" ht="23.1" customHeight="1" x14ac:dyDescent="0.25"/>
    <row r="68" spans="1:10" s="21" customFormat="1" ht="23.1" customHeight="1" x14ac:dyDescent="0.25"/>
    <row r="69" spans="1:10" s="21" customFormat="1" ht="23.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s="21" customFormat="1" ht="23.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s="21" customFormat="1" ht="23.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s="21" customFormat="1" ht="23.1" customHeight="1" x14ac:dyDescent="0.25">
      <c r="A72" s="20"/>
      <c r="B72" s="36"/>
      <c r="C72" s="36"/>
      <c r="D72" s="36"/>
      <c r="E72" s="36"/>
      <c r="F72" s="20"/>
      <c r="G72" s="20"/>
      <c r="H72" s="20"/>
      <c r="I72" s="20"/>
      <c r="J72" s="20"/>
    </row>
    <row r="73" spans="1:10" s="21" customFormat="1" ht="23.1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21" customFormat="1" ht="23.1" customHeight="1" x14ac:dyDescent="0.25">
      <c r="A74" s="22"/>
      <c r="B74" s="23"/>
      <c r="C74" s="23"/>
      <c r="D74" s="23"/>
      <c r="E74" s="23"/>
      <c r="F74" s="22"/>
      <c r="G74" s="22"/>
      <c r="H74" s="22"/>
      <c r="I74" s="22"/>
      <c r="J74" s="22"/>
    </row>
    <row r="75" spans="1:10" s="21" customFormat="1" ht="23.1" customHeight="1" x14ac:dyDescent="0.25">
      <c r="A75" s="22"/>
      <c r="B75" s="23"/>
      <c r="C75" s="23"/>
      <c r="D75" s="23"/>
      <c r="E75" s="23"/>
      <c r="F75" s="22"/>
      <c r="G75" s="22"/>
      <c r="H75" s="22"/>
      <c r="I75" s="22"/>
      <c r="J75" s="22"/>
    </row>
    <row r="76" spans="1:10" s="21" customFormat="1" ht="23.1" customHeight="1" x14ac:dyDescent="0.25">
      <c r="A76" s="24"/>
      <c r="B76" s="25"/>
      <c r="C76" s="26"/>
      <c r="D76" s="27"/>
      <c r="E76" s="28"/>
      <c r="F76" s="24"/>
      <c r="G76" s="24"/>
      <c r="H76" s="24"/>
      <c r="I76" s="24"/>
      <c r="J76" s="24"/>
    </row>
    <row r="77" spans="1:10" s="29" customFormat="1" ht="23.1" customHeight="1" x14ac:dyDescent="0.25">
      <c r="A77" s="24"/>
      <c r="B77" s="30"/>
      <c r="C77" s="31"/>
      <c r="D77" s="31"/>
      <c r="E77" s="28"/>
      <c r="F77" s="24"/>
      <c r="G77" s="24"/>
      <c r="H77" s="24"/>
      <c r="I77" s="24"/>
      <c r="J77" s="24"/>
    </row>
    <row r="78" spans="1:10" s="21" customFormat="1" ht="23.1" customHeight="1" x14ac:dyDescent="0.25">
      <c r="A78" s="24"/>
      <c r="B78" s="32"/>
      <c r="C78" s="31"/>
      <c r="D78" s="31"/>
      <c r="E78" s="28"/>
      <c r="F78" s="24"/>
      <c r="G78" s="24"/>
      <c r="H78" s="24"/>
      <c r="I78" s="24"/>
      <c r="J78" s="24"/>
    </row>
    <row r="79" spans="1:10" s="21" customFormat="1" ht="23.1" customHeight="1" x14ac:dyDescent="0.25">
      <c r="A79" s="24"/>
      <c r="B79" s="32"/>
      <c r="C79" s="31"/>
      <c r="D79" s="31"/>
      <c r="E79" s="33"/>
      <c r="F79" s="24"/>
      <c r="G79" s="24"/>
      <c r="H79" s="24"/>
      <c r="I79" s="24"/>
      <c r="J79" s="24"/>
    </row>
    <row r="80" spans="1:10" s="21" customFormat="1" ht="23.1" customHeight="1" x14ac:dyDescent="0.25">
      <c r="A80" s="24"/>
      <c r="B80" s="32"/>
      <c r="C80" s="31"/>
      <c r="D80" s="31"/>
      <c r="E80" s="33"/>
      <c r="F80" s="24"/>
      <c r="G80" s="24"/>
      <c r="H80" s="24"/>
      <c r="I80" s="24"/>
      <c r="J80" s="24"/>
    </row>
    <row r="81" spans="1:10" s="21" customFormat="1" ht="23.1" customHeight="1" x14ac:dyDescent="0.25">
      <c r="A81" s="24"/>
      <c r="B81" s="32"/>
      <c r="C81" s="31"/>
      <c r="D81" s="31"/>
      <c r="E81" s="33"/>
      <c r="F81" s="24"/>
      <c r="G81" s="24"/>
      <c r="H81" s="24"/>
      <c r="I81" s="24"/>
      <c r="J81" s="24"/>
    </row>
    <row r="82" spans="1:10" s="21" customFormat="1" ht="23.1" customHeight="1" x14ac:dyDescent="0.25">
      <c r="A82" s="24"/>
      <c r="B82" s="32"/>
      <c r="C82" s="31"/>
      <c r="D82" s="31"/>
      <c r="E82" s="31"/>
      <c r="F82" s="24"/>
      <c r="G82" s="24"/>
      <c r="H82" s="24"/>
      <c r="I82" s="24"/>
      <c r="J82" s="24"/>
    </row>
    <row r="83" spans="1:10" s="21" customFormat="1" ht="23.1" customHeight="1" x14ac:dyDescent="0.25">
      <c r="A83" s="24"/>
      <c r="B83" s="32"/>
      <c r="C83" s="31"/>
      <c r="D83" s="31"/>
      <c r="E83" s="31"/>
      <c r="F83" s="24"/>
      <c r="G83" s="24"/>
      <c r="H83" s="24"/>
      <c r="I83" s="24"/>
      <c r="J83" s="24"/>
    </row>
    <row r="84" spans="1:10" s="21" customFormat="1" ht="23.1" customHeight="1" x14ac:dyDescent="0.25">
      <c r="A84" s="24"/>
      <c r="B84" s="32"/>
      <c r="C84" s="31"/>
      <c r="D84" s="31"/>
      <c r="E84" s="31"/>
      <c r="F84" s="24"/>
      <c r="G84" s="24"/>
      <c r="H84" s="24"/>
      <c r="I84" s="24"/>
      <c r="J84" s="24"/>
    </row>
    <row r="85" spans="1:10" s="21" customFormat="1" ht="23.1" customHeight="1" x14ac:dyDescent="0.25">
      <c r="A85" s="24"/>
      <c r="B85" s="32"/>
      <c r="C85" s="31"/>
      <c r="D85" s="31"/>
      <c r="E85" s="31"/>
      <c r="F85" s="24"/>
      <c r="G85" s="24"/>
      <c r="H85" s="24"/>
      <c r="I85" s="24"/>
      <c r="J85" s="24"/>
    </row>
    <row r="86" spans="1:10" s="21" customFormat="1" ht="23.1" customHeight="1" x14ac:dyDescent="0.25">
      <c r="A86" s="34"/>
      <c r="B86" s="32"/>
      <c r="C86" s="31"/>
      <c r="D86" s="31"/>
      <c r="E86" s="31"/>
      <c r="F86" s="24"/>
      <c r="G86" s="24"/>
      <c r="H86" s="24"/>
      <c r="I86" s="24"/>
      <c r="J86" s="24"/>
    </row>
    <row r="87" spans="1:10" s="21" customFormat="1" ht="23.1" customHeight="1" x14ac:dyDescent="0.25">
      <c r="A87" s="34"/>
      <c r="B87" s="32"/>
      <c r="C87" s="31"/>
      <c r="D87" s="31"/>
      <c r="E87" s="31"/>
      <c r="F87" s="25"/>
      <c r="G87" s="25"/>
      <c r="H87" s="25"/>
      <c r="I87" s="25"/>
      <c r="J87" s="25"/>
    </row>
    <row r="88" spans="1:10" s="21" customFormat="1" ht="23.1" customHeight="1" x14ac:dyDescent="0.25">
      <c r="A88" s="34"/>
      <c r="B88" s="32"/>
      <c r="C88" s="31"/>
      <c r="D88" s="31"/>
      <c r="E88" s="31"/>
      <c r="F88" s="25"/>
      <c r="G88" s="25"/>
      <c r="H88" s="25"/>
      <c r="I88" s="25"/>
      <c r="J88" s="25"/>
    </row>
    <row r="89" spans="1:10" s="21" customFormat="1" ht="23.1" customHeight="1" x14ac:dyDescent="0.25">
      <c r="A89" s="24"/>
      <c r="B89" s="24"/>
      <c r="C89" s="35"/>
      <c r="D89" s="35"/>
      <c r="E89" s="35"/>
      <c r="F89" s="24"/>
      <c r="G89" s="24"/>
      <c r="H89" s="24"/>
      <c r="I89" s="24"/>
      <c r="J89" s="24"/>
    </row>
    <row r="90" spans="1:10" s="21" customFormat="1" ht="23.1" customHeight="1" x14ac:dyDescent="0.25">
      <c r="A90" s="24"/>
      <c r="B90" s="24"/>
      <c r="C90" s="35"/>
      <c r="D90" s="35"/>
      <c r="E90" s="35"/>
      <c r="F90" s="24"/>
      <c r="G90" s="24"/>
      <c r="H90" s="24"/>
      <c r="I90" s="24"/>
      <c r="J90" s="24"/>
    </row>
    <row r="91" spans="1:10" s="21" customFormat="1" ht="23.1" customHeight="1" x14ac:dyDescent="0.25"/>
    <row r="92" spans="1:10" s="21" customFormat="1" ht="23.1" customHeight="1" x14ac:dyDescent="0.25"/>
    <row r="93" spans="1:10" s="21" customFormat="1" ht="23.1" customHeight="1" x14ac:dyDescent="0.25"/>
    <row r="94" spans="1:10" s="21" customFormat="1" ht="23.1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23.1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23.1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23.1" customHeight="1" x14ac:dyDescent="0.25">
      <c r="A97" s="20"/>
      <c r="B97" s="36"/>
      <c r="C97" s="36"/>
      <c r="D97" s="36"/>
      <c r="E97" s="36"/>
      <c r="F97" s="20"/>
      <c r="G97" s="20"/>
      <c r="H97" s="20"/>
      <c r="I97" s="20"/>
      <c r="J97" s="20"/>
    </row>
    <row r="98" spans="1:10" s="21" customFormat="1" ht="23.1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21" customFormat="1" ht="23.1" customHeight="1" x14ac:dyDescent="0.25">
      <c r="A99" s="22"/>
      <c r="B99" s="23"/>
      <c r="C99" s="23"/>
      <c r="D99" s="23"/>
      <c r="E99" s="23"/>
      <c r="F99" s="22"/>
      <c r="G99" s="22"/>
      <c r="H99" s="22"/>
      <c r="I99" s="22"/>
      <c r="J99" s="22"/>
    </row>
    <row r="100" spans="1:10" s="21" customFormat="1" ht="23.1" customHeight="1" x14ac:dyDescent="0.25">
      <c r="A100" s="22"/>
      <c r="B100" s="23"/>
      <c r="C100" s="23"/>
      <c r="D100" s="23"/>
      <c r="E100" s="23"/>
      <c r="F100" s="22"/>
      <c r="G100" s="22"/>
      <c r="H100" s="22"/>
      <c r="I100" s="22"/>
      <c r="J100" s="22"/>
    </row>
    <row r="101" spans="1:10" s="21" customFormat="1" ht="23.1" customHeight="1" x14ac:dyDescent="0.25">
      <c r="A101" s="24"/>
      <c r="B101" s="25"/>
      <c r="C101" s="26"/>
      <c r="D101" s="27"/>
      <c r="E101" s="28"/>
      <c r="F101" s="24"/>
      <c r="G101" s="24"/>
      <c r="H101" s="24"/>
      <c r="I101" s="24"/>
      <c r="J101" s="24"/>
    </row>
    <row r="102" spans="1:10" s="29" customFormat="1" ht="23.1" customHeight="1" x14ac:dyDescent="0.25">
      <c r="A102" s="24"/>
      <c r="B102" s="30"/>
      <c r="C102" s="31"/>
      <c r="D102" s="31"/>
      <c r="E102" s="28"/>
      <c r="F102" s="24"/>
      <c r="G102" s="24"/>
      <c r="H102" s="24"/>
      <c r="I102" s="24"/>
      <c r="J102" s="24"/>
    </row>
    <row r="103" spans="1:10" s="21" customFormat="1" ht="23.1" customHeight="1" x14ac:dyDescent="0.25">
      <c r="A103" s="24"/>
      <c r="B103" s="32"/>
      <c r="C103" s="31"/>
      <c r="D103" s="31"/>
      <c r="E103" s="28"/>
      <c r="F103" s="24"/>
      <c r="G103" s="24"/>
      <c r="H103" s="24"/>
      <c r="I103" s="24"/>
      <c r="J103" s="24"/>
    </row>
    <row r="104" spans="1:10" s="21" customFormat="1" ht="23.1" customHeight="1" x14ac:dyDescent="0.25">
      <c r="A104" s="24"/>
      <c r="B104" s="32"/>
      <c r="C104" s="31"/>
      <c r="D104" s="31"/>
      <c r="E104" s="33"/>
      <c r="F104" s="24"/>
      <c r="G104" s="24"/>
      <c r="H104" s="24"/>
      <c r="I104" s="24"/>
      <c r="J104" s="24"/>
    </row>
    <row r="105" spans="1:10" s="21" customFormat="1" ht="23.1" customHeight="1" x14ac:dyDescent="0.25">
      <c r="A105" s="24"/>
      <c r="B105" s="32"/>
      <c r="C105" s="31"/>
      <c r="D105" s="31"/>
      <c r="E105" s="33"/>
      <c r="F105" s="24"/>
      <c r="G105" s="24"/>
      <c r="H105" s="24"/>
      <c r="I105" s="24"/>
      <c r="J105" s="24"/>
    </row>
    <row r="106" spans="1:10" s="21" customFormat="1" ht="23.1" customHeight="1" x14ac:dyDescent="0.25">
      <c r="A106" s="24"/>
      <c r="B106" s="32"/>
      <c r="C106" s="31"/>
      <c r="D106" s="31"/>
      <c r="E106" s="33"/>
      <c r="F106" s="24"/>
      <c r="G106" s="24"/>
      <c r="H106" s="24"/>
      <c r="I106" s="24"/>
      <c r="J106" s="24"/>
    </row>
    <row r="107" spans="1:10" s="21" customFormat="1" ht="23.1" customHeight="1" x14ac:dyDescent="0.25">
      <c r="A107" s="24"/>
      <c r="B107" s="32"/>
      <c r="C107" s="31"/>
      <c r="D107" s="31"/>
      <c r="E107" s="31"/>
      <c r="F107" s="24"/>
      <c r="G107" s="24"/>
      <c r="H107" s="24"/>
      <c r="I107" s="24"/>
      <c r="J107" s="24"/>
    </row>
    <row r="108" spans="1:10" s="21" customFormat="1" ht="23.1" customHeight="1" x14ac:dyDescent="0.25">
      <c r="A108" s="24"/>
      <c r="B108" s="32"/>
      <c r="C108" s="31"/>
      <c r="D108" s="31"/>
      <c r="E108" s="31"/>
      <c r="F108" s="24"/>
      <c r="G108" s="24"/>
      <c r="H108" s="24"/>
      <c r="I108" s="24"/>
      <c r="J108" s="24"/>
    </row>
    <row r="109" spans="1:10" s="21" customFormat="1" ht="23.1" customHeight="1" x14ac:dyDescent="0.25">
      <c r="A109" s="24"/>
      <c r="B109" s="32"/>
      <c r="C109" s="31"/>
      <c r="D109" s="31"/>
      <c r="E109" s="31"/>
      <c r="F109" s="24"/>
      <c r="G109" s="24"/>
      <c r="H109" s="24"/>
      <c r="I109" s="24"/>
      <c r="J109" s="24"/>
    </row>
    <row r="110" spans="1:10" s="21" customFormat="1" ht="23.1" customHeight="1" x14ac:dyDescent="0.25">
      <c r="A110" s="24"/>
      <c r="B110" s="32"/>
      <c r="C110" s="31"/>
      <c r="D110" s="31"/>
      <c r="E110" s="31"/>
      <c r="F110" s="24"/>
      <c r="G110" s="24"/>
      <c r="H110" s="24"/>
      <c r="I110" s="24"/>
      <c r="J110" s="24"/>
    </row>
    <row r="111" spans="1:10" s="21" customFormat="1" ht="23.1" customHeight="1" x14ac:dyDescent="0.25">
      <c r="A111" s="34"/>
      <c r="B111" s="32"/>
      <c r="C111" s="31"/>
      <c r="D111" s="31"/>
      <c r="E111" s="31"/>
      <c r="F111" s="24"/>
      <c r="G111" s="24"/>
      <c r="H111" s="24"/>
      <c r="I111" s="24"/>
      <c r="J111" s="24"/>
    </row>
    <row r="112" spans="1:10" s="21" customFormat="1" ht="23.1" customHeight="1" x14ac:dyDescent="0.25">
      <c r="A112" s="34"/>
      <c r="B112" s="32"/>
      <c r="C112" s="31"/>
      <c r="D112" s="31"/>
      <c r="E112" s="31"/>
      <c r="F112" s="25"/>
      <c r="G112" s="25"/>
      <c r="H112" s="25"/>
      <c r="I112" s="25"/>
      <c r="J112" s="25"/>
    </row>
    <row r="113" spans="1:10" s="21" customFormat="1" ht="23.1" customHeight="1" x14ac:dyDescent="0.25">
      <c r="A113" s="34"/>
      <c r="B113" s="32"/>
      <c r="C113" s="31"/>
      <c r="D113" s="31"/>
      <c r="E113" s="31"/>
      <c r="F113" s="25"/>
      <c r="G113" s="25"/>
      <c r="H113" s="25"/>
      <c r="I113" s="25"/>
      <c r="J113" s="25"/>
    </row>
    <row r="114" spans="1:10" s="21" customFormat="1" ht="23.1" customHeight="1" x14ac:dyDescent="0.25">
      <c r="A114" s="24"/>
      <c r="B114" s="24"/>
      <c r="C114" s="35"/>
      <c r="D114" s="35"/>
      <c r="E114" s="35"/>
      <c r="F114" s="24"/>
      <c r="G114" s="24"/>
      <c r="H114" s="24"/>
      <c r="I114" s="24"/>
      <c r="J114" s="24"/>
    </row>
    <row r="115" spans="1:10" s="21" customFormat="1" ht="23.1" customHeight="1" x14ac:dyDescent="0.25">
      <c r="A115" s="24"/>
      <c r="B115" s="24"/>
      <c r="C115" s="35"/>
      <c r="D115" s="35"/>
      <c r="E115" s="35"/>
      <c r="F115" s="24"/>
      <c r="G115" s="24"/>
      <c r="H115" s="24"/>
      <c r="I115" s="24"/>
      <c r="J115" s="24"/>
    </row>
    <row r="116" spans="1:10" s="21" customFormat="1" ht="23.1" customHeight="1" x14ac:dyDescent="0.25"/>
    <row r="117" spans="1:10" s="21" customFormat="1" ht="23.1" customHeight="1" x14ac:dyDescent="0.25"/>
    <row r="118" spans="1:10" s="21" customFormat="1" ht="23.1" customHeight="1" x14ac:dyDescent="0.25"/>
    <row r="119" spans="1:10" s="21" customFormat="1" ht="23.1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s="21" customFormat="1" ht="23.1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s="21" customFormat="1" ht="23.1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s="21" customFormat="1" ht="23.1" customHeight="1" x14ac:dyDescent="0.25">
      <c r="A122" s="20"/>
      <c r="B122" s="36"/>
      <c r="C122" s="36"/>
      <c r="D122" s="36"/>
      <c r="E122" s="36"/>
      <c r="F122" s="20"/>
      <c r="G122" s="20"/>
      <c r="H122" s="20"/>
      <c r="I122" s="20"/>
      <c r="J122" s="20"/>
    </row>
    <row r="123" spans="1:10" s="21" customFormat="1" ht="23.1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s="21" customFormat="1" ht="23.1" customHeight="1" x14ac:dyDescent="0.25">
      <c r="A124" s="22"/>
      <c r="B124" s="23"/>
      <c r="C124" s="23"/>
      <c r="D124" s="23"/>
      <c r="E124" s="23"/>
      <c r="F124" s="22"/>
      <c r="G124" s="22"/>
      <c r="H124" s="22"/>
      <c r="I124" s="22"/>
      <c r="J124" s="22"/>
    </row>
    <row r="125" spans="1:10" s="21" customFormat="1" ht="23.1" customHeight="1" x14ac:dyDescent="0.25">
      <c r="A125" s="22"/>
      <c r="B125" s="23"/>
      <c r="C125" s="23"/>
      <c r="D125" s="23"/>
      <c r="E125" s="23"/>
      <c r="F125" s="22"/>
      <c r="G125" s="22"/>
      <c r="H125" s="22"/>
      <c r="I125" s="22"/>
      <c r="J125" s="22"/>
    </row>
    <row r="126" spans="1:10" s="21" customFormat="1" ht="23.1" customHeight="1" x14ac:dyDescent="0.25">
      <c r="A126" s="24"/>
      <c r="B126" s="25"/>
      <c r="C126" s="26"/>
      <c r="D126" s="27"/>
      <c r="E126" s="28"/>
      <c r="F126" s="24"/>
      <c r="G126" s="24"/>
      <c r="H126" s="24"/>
      <c r="I126" s="24"/>
      <c r="J126" s="24"/>
    </row>
    <row r="127" spans="1:10" s="29" customFormat="1" ht="23.1" customHeight="1" x14ac:dyDescent="0.25">
      <c r="A127" s="24"/>
      <c r="B127" s="30"/>
      <c r="C127" s="31"/>
      <c r="D127" s="31"/>
      <c r="E127" s="28"/>
      <c r="F127" s="24"/>
      <c r="G127" s="24"/>
      <c r="H127" s="24"/>
      <c r="I127" s="24"/>
      <c r="J127" s="24"/>
    </row>
    <row r="128" spans="1:10" s="21" customFormat="1" ht="23.1" customHeight="1" x14ac:dyDescent="0.25">
      <c r="A128" s="24"/>
      <c r="B128" s="32"/>
      <c r="C128" s="31"/>
      <c r="D128" s="31"/>
      <c r="E128" s="28"/>
      <c r="F128" s="24"/>
      <c r="G128" s="24"/>
      <c r="H128" s="24"/>
      <c r="I128" s="24"/>
      <c r="J128" s="24"/>
    </row>
    <row r="129" spans="1:10" s="21" customFormat="1" ht="23.1" customHeight="1" x14ac:dyDescent="0.25">
      <c r="A129" s="24"/>
      <c r="B129" s="32"/>
      <c r="C129" s="31"/>
      <c r="D129" s="31"/>
      <c r="E129" s="33"/>
      <c r="F129" s="24"/>
      <c r="G129" s="24"/>
      <c r="H129" s="24"/>
      <c r="I129" s="24"/>
      <c r="J129" s="24"/>
    </row>
    <row r="130" spans="1:10" s="21" customFormat="1" ht="23.1" customHeight="1" x14ac:dyDescent="0.25">
      <c r="A130" s="24"/>
      <c r="B130" s="32"/>
      <c r="C130" s="31"/>
      <c r="D130" s="31"/>
      <c r="E130" s="33"/>
      <c r="F130" s="24"/>
      <c r="G130" s="24"/>
      <c r="H130" s="24"/>
      <c r="I130" s="24"/>
      <c r="J130" s="24"/>
    </row>
    <row r="131" spans="1:10" s="21" customFormat="1" ht="23.1" customHeight="1" x14ac:dyDescent="0.25">
      <c r="A131" s="24"/>
      <c r="B131" s="32"/>
      <c r="C131" s="31"/>
      <c r="D131" s="31"/>
      <c r="E131" s="33"/>
      <c r="F131" s="24"/>
      <c r="G131" s="24"/>
      <c r="H131" s="24"/>
      <c r="I131" s="24"/>
      <c r="J131" s="24"/>
    </row>
    <row r="132" spans="1:10" s="21" customFormat="1" ht="23.1" customHeight="1" x14ac:dyDescent="0.25">
      <c r="A132" s="24"/>
      <c r="B132" s="32"/>
      <c r="C132" s="31"/>
      <c r="D132" s="31"/>
      <c r="E132" s="31"/>
      <c r="F132" s="24"/>
      <c r="G132" s="24"/>
      <c r="H132" s="24"/>
      <c r="I132" s="24"/>
      <c r="J132" s="24"/>
    </row>
    <row r="133" spans="1:10" s="21" customFormat="1" ht="23.1" customHeight="1" x14ac:dyDescent="0.25">
      <c r="A133" s="24"/>
      <c r="B133" s="32"/>
      <c r="C133" s="31"/>
      <c r="D133" s="31"/>
      <c r="E133" s="31"/>
      <c r="F133" s="24"/>
      <c r="G133" s="24"/>
      <c r="H133" s="24"/>
      <c r="I133" s="24"/>
      <c r="J133" s="24"/>
    </row>
    <row r="134" spans="1:10" s="21" customFormat="1" ht="23.1" customHeight="1" x14ac:dyDescent="0.25">
      <c r="A134" s="24"/>
      <c r="B134" s="32"/>
      <c r="C134" s="31"/>
      <c r="D134" s="31"/>
      <c r="E134" s="31"/>
      <c r="F134" s="24"/>
      <c r="G134" s="24"/>
      <c r="H134" s="24"/>
      <c r="I134" s="24"/>
      <c r="J134" s="24"/>
    </row>
    <row r="135" spans="1:10" s="21" customFormat="1" ht="23.1" customHeight="1" x14ac:dyDescent="0.25">
      <c r="A135" s="24"/>
      <c r="B135" s="32"/>
      <c r="C135" s="31"/>
      <c r="D135" s="31"/>
      <c r="E135" s="31"/>
      <c r="F135" s="24"/>
      <c r="G135" s="24"/>
      <c r="H135" s="24"/>
      <c r="I135" s="24"/>
      <c r="J135" s="24"/>
    </row>
    <row r="136" spans="1:10" s="21" customFormat="1" ht="23.1" customHeight="1" x14ac:dyDescent="0.25">
      <c r="A136" s="34"/>
      <c r="B136" s="32"/>
      <c r="C136" s="31"/>
      <c r="D136" s="31"/>
      <c r="E136" s="31"/>
      <c r="F136" s="24"/>
      <c r="G136" s="24"/>
      <c r="H136" s="24"/>
      <c r="I136" s="24"/>
      <c r="J136" s="24"/>
    </row>
    <row r="137" spans="1:10" s="21" customFormat="1" ht="23.1" customHeight="1" x14ac:dyDescent="0.25">
      <c r="A137" s="34"/>
      <c r="B137" s="32"/>
      <c r="C137" s="31"/>
      <c r="D137" s="31"/>
      <c r="E137" s="31"/>
      <c r="F137" s="25"/>
      <c r="G137" s="25"/>
      <c r="H137" s="25"/>
      <c r="I137" s="25"/>
      <c r="J137" s="25"/>
    </row>
    <row r="138" spans="1:10" s="21" customFormat="1" ht="23.1" customHeight="1" x14ac:dyDescent="0.25">
      <c r="A138" s="34"/>
      <c r="B138" s="32"/>
      <c r="C138" s="31"/>
      <c r="D138" s="31"/>
      <c r="E138" s="31"/>
      <c r="F138" s="25"/>
      <c r="G138" s="25"/>
      <c r="H138" s="25"/>
      <c r="I138" s="25"/>
      <c r="J138" s="25"/>
    </row>
    <row r="139" spans="1:10" s="21" customFormat="1" ht="23.1" customHeight="1" x14ac:dyDescent="0.25">
      <c r="A139" s="24"/>
      <c r="B139" s="24"/>
      <c r="C139" s="35"/>
      <c r="D139" s="35"/>
      <c r="E139" s="35"/>
      <c r="F139" s="24"/>
      <c r="G139" s="24"/>
      <c r="H139" s="24"/>
      <c r="I139" s="24"/>
      <c r="J139" s="24"/>
    </row>
    <row r="140" spans="1:10" s="21" customFormat="1" ht="23.1" customHeight="1" x14ac:dyDescent="0.25">
      <c r="A140" s="24"/>
      <c r="B140" s="24"/>
      <c r="C140" s="35"/>
      <c r="D140" s="35"/>
      <c r="E140" s="35"/>
      <c r="F140" s="24"/>
      <c r="G140" s="24"/>
      <c r="H140" s="24"/>
      <c r="I140" s="24"/>
      <c r="J140" s="24"/>
    </row>
    <row r="141" spans="1:10" s="21" customFormat="1" ht="23.1" customHeight="1" x14ac:dyDescent="0.25"/>
    <row r="142" spans="1:10" s="21" customFormat="1" ht="23.1" customHeight="1" x14ac:dyDescent="0.25"/>
    <row r="143" spans="1:10" s="21" customFormat="1" ht="23.1" customHeight="1" x14ac:dyDescent="0.25"/>
    <row r="144" spans="1:10" s="21" customFormat="1" ht="23.1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s="21" customFormat="1" ht="23.1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s="21" customFormat="1" ht="23.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s="21" customFormat="1" ht="23.1" customHeight="1" x14ac:dyDescent="0.25">
      <c r="A147" s="20"/>
      <c r="B147" s="36"/>
      <c r="C147" s="36"/>
      <c r="D147" s="36"/>
      <c r="E147" s="36"/>
      <c r="F147" s="20"/>
      <c r="G147" s="20"/>
      <c r="H147" s="20"/>
      <c r="I147" s="20"/>
      <c r="J147" s="20"/>
    </row>
    <row r="148" spans="1:10" s="21" customFormat="1" ht="23.1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s="21" customFormat="1" ht="23.1" customHeight="1" x14ac:dyDescent="0.25">
      <c r="A149" s="22"/>
      <c r="B149" s="23"/>
      <c r="C149" s="23"/>
      <c r="D149" s="23"/>
      <c r="E149" s="23"/>
      <c r="F149" s="22"/>
      <c r="G149" s="22"/>
      <c r="H149" s="22"/>
      <c r="I149" s="22"/>
      <c r="J149" s="22"/>
    </row>
    <row r="150" spans="1:10" s="21" customFormat="1" ht="23.1" customHeight="1" x14ac:dyDescent="0.25">
      <c r="A150" s="22"/>
      <c r="B150" s="23"/>
      <c r="C150" s="23"/>
      <c r="D150" s="23"/>
      <c r="E150" s="23"/>
      <c r="F150" s="22"/>
      <c r="G150" s="22"/>
      <c r="H150" s="22"/>
      <c r="I150" s="22"/>
      <c r="J150" s="22"/>
    </row>
    <row r="151" spans="1:10" s="21" customFormat="1" ht="23.1" customHeight="1" x14ac:dyDescent="0.25">
      <c r="A151" s="24"/>
      <c r="B151" s="25"/>
      <c r="C151" s="26"/>
      <c r="D151" s="27"/>
      <c r="E151" s="28"/>
      <c r="F151" s="24"/>
      <c r="G151" s="24"/>
      <c r="H151" s="24"/>
      <c r="I151" s="24"/>
      <c r="J151" s="24"/>
    </row>
    <row r="152" spans="1:10" s="29" customFormat="1" ht="23.1" customHeight="1" x14ac:dyDescent="0.25">
      <c r="A152" s="24"/>
      <c r="B152" s="30"/>
      <c r="C152" s="31"/>
      <c r="D152" s="31"/>
      <c r="E152" s="28"/>
      <c r="F152" s="24"/>
      <c r="G152" s="24"/>
      <c r="H152" s="24"/>
      <c r="I152" s="24"/>
      <c r="J152" s="24"/>
    </row>
    <row r="153" spans="1:10" s="21" customFormat="1" ht="23.1" customHeight="1" x14ac:dyDescent="0.25">
      <c r="A153" s="24"/>
      <c r="B153" s="32"/>
      <c r="C153" s="31"/>
      <c r="D153" s="31"/>
      <c r="E153" s="28"/>
      <c r="F153" s="24"/>
      <c r="G153" s="24"/>
      <c r="H153" s="24"/>
      <c r="I153" s="24"/>
      <c r="J153" s="24"/>
    </row>
    <row r="154" spans="1:10" s="21" customFormat="1" ht="23.1" customHeight="1" x14ac:dyDescent="0.25">
      <c r="A154" s="24"/>
      <c r="B154" s="32"/>
      <c r="C154" s="31"/>
      <c r="D154" s="31"/>
      <c r="E154" s="33"/>
      <c r="F154" s="24"/>
      <c r="G154" s="24"/>
      <c r="H154" s="24"/>
      <c r="I154" s="24"/>
      <c r="J154" s="24"/>
    </row>
    <row r="155" spans="1:10" s="21" customFormat="1" ht="23.1" customHeight="1" x14ac:dyDescent="0.25">
      <c r="A155" s="24"/>
      <c r="B155" s="32"/>
      <c r="C155" s="31"/>
      <c r="D155" s="31"/>
      <c r="E155" s="33"/>
      <c r="F155" s="24"/>
      <c r="G155" s="24"/>
      <c r="H155" s="24"/>
      <c r="I155" s="24"/>
      <c r="J155" s="24"/>
    </row>
    <row r="156" spans="1:10" s="21" customFormat="1" ht="23.1" customHeight="1" x14ac:dyDescent="0.25">
      <c r="A156" s="24"/>
      <c r="B156" s="32"/>
      <c r="C156" s="31"/>
      <c r="D156" s="31"/>
      <c r="E156" s="33"/>
      <c r="F156" s="24"/>
      <c r="G156" s="24"/>
      <c r="H156" s="24"/>
      <c r="I156" s="24"/>
      <c r="J156" s="24"/>
    </row>
    <row r="157" spans="1:10" s="21" customFormat="1" ht="23.1" customHeight="1" x14ac:dyDescent="0.25">
      <c r="A157" s="24"/>
      <c r="B157" s="32"/>
      <c r="C157" s="31"/>
      <c r="D157" s="31"/>
      <c r="E157" s="31"/>
      <c r="F157" s="24"/>
      <c r="G157" s="24"/>
      <c r="H157" s="24"/>
      <c r="I157" s="24"/>
      <c r="J157" s="24"/>
    </row>
    <row r="158" spans="1:10" s="21" customFormat="1" ht="23.1" customHeight="1" x14ac:dyDescent="0.25">
      <c r="A158" s="24"/>
      <c r="B158" s="32"/>
      <c r="C158" s="31"/>
      <c r="D158" s="31"/>
      <c r="E158" s="31"/>
      <c r="F158" s="24"/>
      <c r="G158" s="24"/>
      <c r="H158" s="24"/>
      <c r="I158" s="24"/>
      <c r="J158" s="24"/>
    </row>
    <row r="159" spans="1:10" s="21" customFormat="1" ht="23.1" customHeight="1" x14ac:dyDescent="0.25">
      <c r="A159" s="24"/>
      <c r="B159" s="32"/>
      <c r="C159" s="31"/>
      <c r="D159" s="31"/>
      <c r="E159" s="31"/>
      <c r="F159" s="24"/>
      <c r="G159" s="24"/>
      <c r="H159" s="24"/>
      <c r="I159" s="24"/>
      <c r="J159" s="24"/>
    </row>
    <row r="160" spans="1:10" s="21" customFormat="1" ht="23.1" customHeight="1" x14ac:dyDescent="0.25">
      <c r="A160" s="24"/>
      <c r="B160" s="32"/>
      <c r="C160" s="31"/>
      <c r="D160" s="31"/>
      <c r="E160" s="31"/>
      <c r="F160" s="24"/>
      <c r="G160" s="24"/>
      <c r="H160" s="24"/>
      <c r="I160" s="24"/>
      <c r="J160" s="24"/>
    </row>
    <row r="161" spans="1:10" s="21" customFormat="1" ht="23.1" customHeight="1" x14ac:dyDescent="0.25">
      <c r="A161" s="34"/>
      <c r="B161" s="32"/>
      <c r="C161" s="31"/>
      <c r="D161" s="31"/>
      <c r="E161" s="31"/>
      <c r="F161" s="24"/>
      <c r="G161" s="24"/>
      <c r="H161" s="24"/>
      <c r="I161" s="24"/>
      <c r="J161" s="24"/>
    </row>
    <row r="162" spans="1:10" s="21" customFormat="1" ht="23.1" customHeight="1" x14ac:dyDescent="0.25">
      <c r="A162" s="34"/>
      <c r="B162" s="32"/>
      <c r="C162" s="31"/>
      <c r="D162" s="31"/>
      <c r="E162" s="31"/>
      <c r="F162" s="25"/>
      <c r="G162" s="25"/>
      <c r="H162" s="25"/>
      <c r="I162" s="25"/>
      <c r="J162" s="25"/>
    </row>
    <row r="163" spans="1:10" s="21" customFormat="1" ht="23.1" customHeight="1" x14ac:dyDescent="0.25">
      <c r="A163" s="34"/>
      <c r="B163" s="32"/>
      <c r="C163" s="31"/>
      <c r="D163" s="31"/>
      <c r="E163" s="31"/>
      <c r="F163" s="25"/>
      <c r="G163" s="25"/>
      <c r="H163" s="25"/>
      <c r="I163" s="25"/>
      <c r="J163" s="25"/>
    </row>
    <row r="164" spans="1:10" s="21" customFormat="1" ht="23.1" customHeight="1" x14ac:dyDescent="0.25">
      <c r="A164" s="24"/>
      <c r="B164" s="24"/>
      <c r="C164" s="35"/>
      <c r="D164" s="35"/>
      <c r="E164" s="35"/>
      <c r="F164" s="24"/>
      <c r="G164" s="24"/>
      <c r="H164" s="24"/>
      <c r="I164" s="24"/>
      <c r="J164" s="24"/>
    </row>
    <row r="165" spans="1:10" s="21" customFormat="1" ht="23.1" customHeight="1" x14ac:dyDescent="0.25">
      <c r="A165" s="24"/>
      <c r="B165" s="24"/>
      <c r="C165" s="35"/>
      <c r="D165" s="35"/>
      <c r="E165" s="35"/>
      <c r="F165" s="24"/>
      <c r="G165" s="24"/>
      <c r="H165" s="24"/>
      <c r="I165" s="24"/>
      <c r="J165" s="24"/>
    </row>
    <row r="166" spans="1:10" s="21" customFormat="1" ht="23.1" customHeight="1" x14ac:dyDescent="0.25"/>
    <row r="167" spans="1:10" s="21" customFormat="1" ht="23.1" customHeight="1" x14ac:dyDescent="0.25"/>
    <row r="168" spans="1:10" s="21" customFormat="1" ht="23.1" customHeight="1" x14ac:dyDescent="0.25"/>
    <row r="169" spans="1:10" s="21" customFormat="1" ht="23.1" customHeight="1" x14ac:dyDescent="0.25"/>
    <row r="170" spans="1:10" s="21" customFormat="1" ht="23.1" customHeight="1" x14ac:dyDescent="0.25"/>
    <row r="171" spans="1:10" s="21" customFormat="1" ht="23.1" customHeight="1" x14ac:dyDescent="0.25"/>
    <row r="172" spans="1:10" s="21" customFormat="1" ht="23.1" customHeight="1" x14ac:dyDescent="0.25"/>
    <row r="173" spans="1:10" s="21" customFormat="1" ht="23.1" customHeight="1" x14ac:dyDescent="0.25"/>
    <row r="174" spans="1:10" s="21" customFormat="1" ht="23.1" customHeight="1" x14ac:dyDescent="0.25"/>
    <row r="175" spans="1:10" s="21" customFormat="1" ht="23.1" customHeight="1" x14ac:dyDescent="0.25"/>
    <row r="176" spans="1:10" s="21" customFormat="1" ht="23.1" customHeight="1" x14ac:dyDescent="0.25"/>
    <row r="177" spans="1:10" s="21" customFormat="1" ht="23.1" customHeight="1" x14ac:dyDescent="0.25"/>
    <row r="178" spans="1:10" s="21" customFormat="1" ht="23.1" customHeight="1" x14ac:dyDescent="0.25"/>
    <row r="179" spans="1:10" s="21" customFormat="1" ht="23.1" customHeight="1" x14ac:dyDescent="0.25"/>
    <row r="180" spans="1:10" s="21" customFormat="1" ht="23.1" customHeight="1" x14ac:dyDescent="0.25"/>
    <row r="181" spans="1:10" s="21" customFormat="1" ht="23.1" customHeight="1" x14ac:dyDescent="0.25"/>
    <row r="182" spans="1:10" s="21" customFormat="1" ht="23.1" customHeight="1" x14ac:dyDescent="0.25"/>
    <row r="183" spans="1:10" s="21" customFormat="1" ht="23.1" customHeight="1" x14ac:dyDescent="0.25"/>
    <row r="184" spans="1:10" s="21" customFormat="1" ht="23.1" customHeight="1" x14ac:dyDescent="0.25"/>
    <row r="185" spans="1:10" s="21" customFormat="1" ht="23.1" customHeight="1" x14ac:dyDescent="0.25"/>
    <row r="186" spans="1:10" s="21" customFormat="1" ht="23.1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s="37" customFormat="1" ht="23.1" customHeight="1" x14ac:dyDescent="0.25"/>
    <row r="188" spans="1:10" s="37" customFormat="1" ht="23.1" customHeight="1" x14ac:dyDescent="0.25"/>
    <row r="189" spans="1:10" s="37" customFormat="1" ht="23.1" customHeight="1" x14ac:dyDescent="0.25"/>
    <row r="190" spans="1:10" s="37" customFormat="1" ht="23.1" customHeight="1" x14ac:dyDescent="0.25"/>
    <row r="191" spans="1:10" s="37" customFormat="1" ht="23.1" customHeight="1" x14ac:dyDescent="0.25"/>
    <row r="192" spans="1:10" s="37" customFormat="1" ht="23.1" customHeight="1" x14ac:dyDescent="0.25"/>
    <row r="193" s="37" customFormat="1" ht="23.1" customHeight="1" x14ac:dyDescent="0.25"/>
    <row r="194" s="37" customFormat="1" ht="23.1" customHeight="1" x14ac:dyDescent="0.25"/>
    <row r="195" s="37" customFormat="1" ht="23.1" customHeight="1" x14ac:dyDescent="0.25"/>
    <row r="196" s="37" customFormat="1" ht="23.1" customHeight="1" x14ac:dyDescent="0.25"/>
    <row r="197" s="37" customFormat="1" ht="23.1" customHeight="1" x14ac:dyDescent="0.25"/>
    <row r="198" s="37" customFormat="1" ht="23.1" customHeight="1" x14ac:dyDescent="0.25"/>
    <row r="199" s="37" customFormat="1" ht="23.1" customHeight="1" x14ac:dyDescent="0.25"/>
    <row r="200" s="37" customFormat="1" ht="23.1" customHeight="1" x14ac:dyDescent="0.25"/>
    <row r="201" s="37" customFormat="1" ht="23.1" customHeight="1" x14ac:dyDescent="0.25"/>
    <row r="202" s="37" customFormat="1" ht="23.1" customHeight="1" x14ac:dyDescent="0.25"/>
    <row r="203" s="37" customFormat="1" ht="23.1" customHeight="1" x14ac:dyDescent="0.25"/>
    <row r="204" s="37" customFormat="1" ht="23.1" customHeight="1" x14ac:dyDescent="0.25"/>
    <row r="205" s="37" customFormat="1" ht="23.1" customHeight="1" x14ac:dyDescent="0.25"/>
    <row r="206" s="37" customFormat="1" ht="23.1" customHeight="1" x14ac:dyDescent="0.25"/>
    <row r="207" s="37" customFormat="1" ht="23.1" customHeight="1" x14ac:dyDescent="0.25"/>
    <row r="208" s="37" customFormat="1" ht="23.1" customHeight="1" x14ac:dyDescent="0.25"/>
    <row r="209" s="37" customFormat="1" ht="23.1" customHeight="1" x14ac:dyDescent="0.25"/>
    <row r="210" s="37" customFormat="1" ht="23.1" customHeight="1" x14ac:dyDescent="0.25"/>
    <row r="211" s="37" customFormat="1" ht="23.1" customHeight="1" x14ac:dyDescent="0.25"/>
    <row r="212" s="37" customFormat="1" ht="23.1" customHeight="1" x14ac:dyDescent="0.25"/>
    <row r="213" s="37" customFormat="1" ht="23.1" customHeight="1" x14ac:dyDescent="0.25"/>
    <row r="214" s="37" customFormat="1" ht="23.1" customHeight="1" x14ac:dyDescent="0.25"/>
    <row r="215" s="37" customFormat="1" ht="23.1" customHeight="1" x14ac:dyDescent="0.25"/>
    <row r="216" s="37" customFormat="1" ht="23.1" customHeight="1" x14ac:dyDescent="0.25"/>
    <row r="217" s="37" customFormat="1" ht="23.1" customHeight="1" x14ac:dyDescent="0.25"/>
    <row r="218" s="37" customFormat="1" ht="23.1" customHeight="1" x14ac:dyDescent="0.25"/>
    <row r="219" s="37" customFormat="1" ht="23.1" customHeight="1" x14ac:dyDescent="0.25"/>
    <row r="220" s="37" customFormat="1" ht="23.1" customHeight="1" x14ac:dyDescent="0.25"/>
    <row r="221" s="37" customFormat="1" ht="23.1" customHeight="1" x14ac:dyDescent="0.25"/>
    <row r="222" s="37" customFormat="1" ht="23.1" customHeight="1" x14ac:dyDescent="0.25"/>
    <row r="223" s="37" customFormat="1" ht="23.1" customHeight="1" x14ac:dyDescent="0.25"/>
    <row r="224" s="37" customFormat="1" ht="23.1" customHeight="1" x14ac:dyDescent="0.25"/>
    <row r="225" spans="1:10" s="37" customFormat="1" ht="23.1" customHeight="1" x14ac:dyDescent="0.25"/>
    <row r="226" spans="1:10" s="37" customFormat="1" ht="23.1" customHeight="1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</row>
    <row r="227" spans="1:10" s="38" customFormat="1" x14ac:dyDescent="0.3"/>
    <row r="228" spans="1:10" s="38" customFormat="1" x14ac:dyDescent="0.3"/>
    <row r="229" spans="1:10" s="38" customFormat="1" x14ac:dyDescent="0.3"/>
    <row r="230" spans="1:10" s="38" customFormat="1" x14ac:dyDescent="0.3"/>
    <row r="231" spans="1:10" s="38" customFormat="1" x14ac:dyDescent="0.3"/>
    <row r="232" spans="1:10" s="38" customFormat="1" x14ac:dyDescent="0.3"/>
    <row r="233" spans="1:10" s="38" customFormat="1" x14ac:dyDescent="0.3"/>
    <row r="234" spans="1:10" s="38" customFormat="1" x14ac:dyDescent="0.3"/>
    <row r="235" spans="1:10" s="38" customFormat="1" x14ac:dyDescent="0.3"/>
    <row r="236" spans="1:10" s="38" customFormat="1" x14ac:dyDescent="0.3"/>
    <row r="237" spans="1:10" s="38" customFormat="1" x14ac:dyDescent="0.3"/>
    <row r="238" spans="1:10" s="38" customFormat="1" x14ac:dyDescent="0.3"/>
    <row r="239" spans="1:10" s="38" customFormat="1" x14ac:dyDescent="0.3"/>
    <row r="240" spans="1:1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pans="1:10" s="38" customFormat="1" x14ac:dyDescent="0.3"/>
    <row r="290" spans="1:10" s="38" customFormat="1" x14ac:dyDescent="0.3"/>
    <row r="291" spans="1:10" s="38" customFormat="1" x14ac:dyDescent="0.3"/>
    <row r="292" spans="1:10" s="38" customFormat="1" x14ac:dyDescent="0.3"/>
    <row r="293" spans="1:10" s="38" customFormat="1" x14ac:dyDescent="0.3"/>
    <row r="294" spans="1:10" s="38" customFormat="1" x14ac:dyDescent="0.3"/>
    <row r="295" spans="1:10" s="38" customFormat="1" x14ac:dyDescent="0.3"/>
    <row r="296" spans="1:10" s="38" customFormat="1" x14ac:dyDescent="0.3"/>
    <row r="297" spans="1:10" s="38" customFormat="1" x14ac:dyDescent="0.3">
      <c r="A297" s="5"/>
      <c r="B297" s="39"/>
      <c r="C297" s="5"/>
      <c r="D297" s="5"/>
      <c r="E297" s="5"/>
      <c r="F297" s="5"/>
      <c r="G297" s="5"/>
      <c r="H297" s="5"/>
      <c r="I297" s="5"/>
      <c r="J297" s="5"/>
    </row>
  </sheetData>
  <mergeCells count="28">
    <mergeCell ref="K1:K4"/>
    <mergeCell ref="K5:K21"/>
    <mergeCell ref="C22:E22"/>
    <mergeCell ref="C23:E23"/>
    <mergeCell ref="O8:O13"/>
    <mergeCell ref="O14:O21"/>
    <mergeCell ref="O5:U5"/>
    <mergeCell ref="O6:O7"/>
    <mergeCell ref="P6:P7"/>
    <mergeCell ref="Q6:Q7"/>
    <mergeCell ref="R6:R7"/>
    <mergeCell ref="S6:S7"/>
    <mergeCell ref="T6:T7"/>
    <mergeCell ref="U6:U7"/>
    <mergeCell ref="A1:J1"/>
    <mergeCell ref="A2:J2"/>
    <mergeCell ref="E3:I3"/>
    <mergeCell ref="E4:I4"/>
    <mergeCell ref="J5:J6"/>
    <mergeCell ref="A5:A6"/>
    <mergeCell ref="B5:B6"/>
    <mergeCell ref="C5:C6"/>
    <mergeCell ref="I5:I6"/>
    <mergeCell ref="F5:F6"/>
    <mergeCell ref="G5:G6"/>
    <mergeCell ref="H5:H6"/>
    <mergeCell ref="D5:D6"/>
    <mergeCell ref="E5:E6"/>
  </mergeCells>
  <phoneticPr fontId="22" type="noConversion"/>
  <printOptions horizontalCentered="1"/>
  <pageMargins left="0.23622047244094491" right="0.23622047244094491" top="0.23622047244094491" bottom="0.23622047244094491" header="0" footer="0"/>
  <pageSetup paperSize="9" scale="88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Не пишите слово &quot;кю&quot;!!!!!!" prompt="Пожалуйста!" xr:uid="{5FA758C2-892F-4234-8199-544A81C91DB2}">
          <x14:formula1>
            <xm:f>Лист1!$B$3:$B$15</xm:f>
          </x14:formula1>
          <xm:sqref>H7</xm:sqref>
        </x14:dataValidation>
        <x14:dataValidation type="list" allowBlank="1" showInputMessage="1" showErrorMessage="1" promptTitle="Не пишите слово &quot;кю&quot;!!!" prompt="Пожалуйстаа!" xr:uid="{2621DB44-FC41-45FC-91B1-0AE633A950FE}">
          <x14:formula1>
            <xm:f>Лист1!$B$3:$B$15</xm:f>
          </x14:formula1>
          <xm:sqref>H8:H21</xm:sqref>
        </x14:dataValidation>
        <x14:dataValidation type="list" allowBlank="1" showInputMessage="1" showErrorMessage="1" promptTitle="Не пишите слово &quot;кю&quot;!!!!" prompt="Пожалуйста!" xr:uid="{D2168D0D-271B-486A-86D3-A5F43759107F}">
          <x14:formula1>
            <xm:f>Лист1!$A$3:$A$19</xm:f>
          </x14:formula1>
          <xm:sqref>G7:G21</xm:sqref>
        </x14:dataValidation>
        <x14:dataValidation type="list" allowBlank="1" showInputMessage="1" showErrorMessage="1" promptTitle="!" prompt="Выберите размер из списка! " xr:uid="{9951DFE3-DCCB-4546-BD9A-23B2A0F8B133}">
          <x14:formula1>
            <xm:f>Лист1!$C$3:$C$16</xm:f>
          </x14:formula1>
          <xm:sqref>I7:I21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86C6-ED19-4376-88D5-A8494C972BD8}">
  <sheetPr>
    <tabColor rgb="FF92D050"/>
  </sheetPr>
  <dimension ref="A1:C20"/>
  <sheetViews>
    <sheetView workbookViewId="0">
      <selection activeCell="D23" sqref="D23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126" t="s">
        <v>50</v>
      </c>
      <c r="B1" s="127"/>
      <c r="C1" s="128"/>
    </row>
    <row r="2" spans="1:3" ht="17.25" thickBot="1" x14ac:dyDescent="0.35">
      <c r="A2" s="129"/>
      <c r="B2" s="130"/>
      <c r="C2" s="131"/>
    </row>
    <row r="3" spans="1:3" ht="17.25" thickBot="1" x14ac:dyDescent="0.35">
      <c r="A3" s="41" t="s">
        <v>2</v>
      </c>
      <c r="B3" s="132" t="str">
        <f>CONCATENATE(Школа!K5)</f>
        <v/>
      </c>
      <c r="C3" s="133"/>
    </row>
    <row r="4" spans="1:3" ht="25.5" x14ac:dyDescent="0.3">
      <c r="A4" s="42" t="s">
        <v>51</v>
      </c>
      <c r="B4" s="43" t="s">
        <v>52</v>
      </c>
      <c r="C4" s="44" t="s">
        <v>53</v>
      </c>
    </row>
    <row r="5" spans="1:3" x14ac:dyDescent="0.3">
      <c r="A5" s="45">
        <v>1</v>
      </c>
      <c r="B5" s="46" t="s">
        <v>22</v>
      </c>
      <c r="C5" s="47">
        <f>COUNTIF(Школа!I7:I200, "5XS")</f>
        <v>0</v>
      </c>
    </row>
    <row r="6" spans="1:3" x14ac:dyDescent="0.3">
      <c r="A6" s="45">
        <v>2</v>
      </c>
      <c r="B6" s="46" t="s">
        <v>25</v>
      </c>
      <c r="C6" s="47">
        <f>COUNTIF(Школа!I7:I200, "4XS")</f>
        <v>0</v>
      </c>
    </row>
    <row r="7" spans="1:3" x14ac:dyDescent="0.3">
      <c r="A7" s="45">
        <v>3</v>
      </c>
      <c r="B7" s="46" t="s">
        <v>28</v>
      </c>
      <c r="C7" s="47">
        <f>COUNTIF(Школа!I7:I200, "3XS")</f>
        <v>0</v>
      </c>
    </row>
    <row r="8" spans="1:3" x14ac:dyDescent="0.3">
      <c r="A8" s="45">
        <v>4</v>
      </c>
      <c r="B8" s="46" t="s">
        <v>31</v>
      </c>
      <c r="C8" s="47">
        <f>COUNTIF(Школа!I7:I200, "2XS")</f>
        <v>0</v>
      </c>
    </row>
    <row r="9" spans="1:3" x14ac:dyDescent="0.3">
      <c r="A9" s="45">
        <v>5</v>
      </c>
      <c r="B9" s="46" t="s">
        <v>34</v>
      </c>
      <c r="C9" s="47">
        <f>COUNTIF(Школа!I7:I200, "XS")</f>
        <v>0</v>
      </c>
    </row>
    <row r="10" spans="1:3" x14ac:dyDescent="0.3">
      <c r="A10" s="45">
        <v>6</v>
      </c>
      <c r="B10" s="46" t="s">
        <v>37</v>
      </c>
      <c r="C10" s="47">
        <f>COUNTIF(Школа!I7:I200, "S KIDS")</f>
        <v>0</v>
      </c>
    </row>
    <row r="11" spans="1:3" x14ac:dyDescent="0.3">
      <c r="A11" s="45">
        <v>7</v>
      </c>
      <c r="B11" s="46" t="s">
        <v>40</v>
      </c>
      <c r="C11" s="47">
        <f>COUNTIF(Школа!I7:I200, "S")</f>
        <v>0</v>
      </c>
    </row>
    <row r="12" spans="1:3" x14ac:dyDescent="0.3">
      <c r="A12" s="45">
        <v>8</v>
      </c>
      <c r="B12" s="46" t="s">
        <v>41</v>
      </c>
      <c r="C12" s="47">
        <f>COUNTIF(Школа!I7:I200, "M")</f>
        <v>0</v>
      </c>
    </row>
    <row r="13" spans="1:3" x14ac:dyDescent="0.3">
      <c r="A13" s="45">
        <v>9</v>
      </c>
      <c r="B13" s="46" t="s">
        <v>42</v>
      </c>
      <c r="C13" s="47">
        <f>COUNTIF(Школа!I7:I200, "L")</f>
        <v>0</v>
      </c>
    </row>
    <row r="14" spans="1:3" x14ac:dyDescent="0.3">
      <c r="A14" s="45">
        <v>10</v>
      </c>
      <c r="B14" s="46" t="s">
        <v>43</v>
      </c>
      <c r="C14" s="47">
        <f>COUNTIF(Школа!I7:I200, "XL")</f>
        <v>0</v>
      </c>
    </row>
    <row r="15" spans="1:3" x14ac:dyDescent="0.3">
      <c r="A15" s="45">
        <v>11</v>
      </c>
      <c r="B15" s="46" t="s">
        <v>44</v>
      </c>
      <c r="C15" s="47">
        <f>COUNTIF(Школа!I7:I200, "2XL")</f>
        <v>0</v>
      </c>
    </row>
    <row r="16" spans="1:3" x14ac:dyDescent="0.3">
      <c r="A16" s="45">
        <v>12</v>
      </c>
      <c r="B16" s="46" t="s">
        <v>45</v>
      </c>
      <c r="C16" s="47">
        <f>COUNTIF(Школа!I7:I200, "3XL")</f>
        <v>0</v>
      </c>
    </row>
    <row r="17" spans="1:3" x14ac:dyDescent="0.3">
      <c r="A17" s="45">
        <v>13</v>
      </c>
      <c r="B17" s="46" t="s">
        <v>46</v>
      </c>
      <c r="C17" s="47">
        <f>COUNTIF(Школа!I7:I200, "4XL")</f>
        <v>0</v>
      </c>
    </row>
    <row r="18" spans="1:3" x14ac:dyDescent="0.3">
      <c r="A18" s="45">
        <v>14</v>
      </c>
      <c r="B18" s="46" t="s">
        <v>47</v>
      </c>
      <c r="C18" s="47">
        <f>COUNTIF(Школа!I7:I200, "5XL")</f>
        <v>0</v>
      </c>
    </row>
    <row r="19" spans="1:3" x14ac:dyDescent="0.3">
      <c r="A19" s="45"/>
      <c r="B19" s="13"/>
      <c r="C19" s="47"/>
    </row>
    <row r="20" spans="1:3" ht="17.25" thickBot="1" x14ac:dyDescent="0.35">
      <c r="A20" s="48"/>
      <c r="B20" s="49" t="s">
        <v>54</v>
      </c>
      <c r="C20" s="50">
        <f>SUM(C5:C19)</f>
        <v>0</v>
      </c>
    </row>
  </sheetData>
  <mergeCells count="2">
    <mergeCell ref="A1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workbookViewId="0">
      <selection activeCell="F9" sqref="F9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55</v>
      </c>
      <c r="B2" s="2" t="s">
        <v>56</v>
      </c>
      <c r="C2" s="3" t="s">
        <v>57</v>
      </c>
    </row>
    <row r="3" spans="1:3" x14ac:dyDescent="0.25">
      <c r="A3">
        <v>11</v>
      </c>
      <c r="B3">
        <v>10</v>
      </c>
      <c r="C3" s="4" t="s">
        <v>22</v>
      </c>
    </row>
    <row r="4" spans="1:3" x14ac:dyDescent="0.25">
      <c r="A4">
        <v>10</v>
      </c>
      <c r="B4">
        <v>9</v>
      </c>
      <c r="C4" s="4" t="s">
        <v>25</v>
      </c>
    </row>
    <row r="5" spans="1:3" x14ac:dyDescent="0.25">
      <c r="A5">
        <v>9</v>
      </c>
      <c r="B5">
        <v>8</v>
      </c>
      <c r="C5" s="4" t="s">
        <v>28</v>
      </c>
    </row>
    <row r="6" spans="1:3" x14ac:dyDescent="0.25">
      <c r="A6">
        <v>8</v>
      </c>
      <c r="B6">
        <v>7</v>
      </c>
      <c r="C6" s="4" t="s">
        <v>31</v>
      </c>
    </row>
    <row r="7" spans="1:3" x14ac:dyDescent="0.25">
      <c r="A7">
        <v>7</v>
      </c>
      <c r="B7">
        <v>6</v>
      </c>
      <c r="C7" s="4" t="s">
        <v>34</v>
      </c>
    </row>
    <row r="8" spans="1:3" x14ac:dyDescent="0.25">
      <c r="A8">
        <v>6</v>
      </c>
      <c r="B8">
        <v>5</v>
      </c>
      <c r="C8" s="4" t="s">
        <v>37</v>
      </c>
    </row>
    <row r="9" spans="1:3" x14ac:dyDescent="0.25">
      <c r="A9">
        <v>5</v>
      </c>
      <c r="B9">
        <v>4</v>
      </c>
      <c r="C9" s="4" t="s">
        <v>40</v>
      </c>
    </row>
    <row r="10" spans="1:3" x14ac:dyDescent="0.25">
      <c r="A10">
        <v>4</v>
      </c>
      <c r="B10">
        <v>3</v>
      </c>
      <c r="C10" s="4" t="s">
        <v>41</v>
      </c>
    </row>
    <row r="11" spans="1:3" x14ac:dyDescent="0.25">
      <c r="A11">
        <v>3</v>
      </c>
      <c r="B11">
        <v>2</v>
      </c>
      <c r="C11" s="4" t="s">
        <v>42</v>
      </c>
    </row>
    <row r="12" spans="1:3" x14ac:dyDescent="0.25">
      <c r="A12">
        <v>2</v>
      </c>
      <c r="B12">
        <v>1</v>
      </c>
      <c r="C12" s="4" t="s">
        <v>43</v>
      </c>
    </row>
    <row r="13" spans="1:3" x14ac:dyDescent="0.25">
      <c r="A13">
        <v>1</v>
      </c>
      <c r="B13" s="1" t="s">
        <v>58</v>
      </c>
      <c r="C13" s="4" t="s">
        <v>44</v>
      </c>
    </row>
    <row r="14" spans="1:3" x14ac:dyDescent="0.25">
      <c r="A14" s="1" t="s">
        <v>58</v>
      </c>
      <c r="B14" s="1" t="s">
        <v>59</v>
      </c>
      <c r="C14" s="4" t="s">
        <v>45</v>
      </c>
    </row>
    <row r="15" spans="1:3" x14ac:dyDescent="0.25">
      <c r="A15" s="1" t="s">
        <v>59</v>
      </c>
      <c r="B15" s="1" t="s">
        <v>60</v>
      </c>
      <c r="C15" s="4" t="s">
        <v>46</v>
      </c>
    </row>
    <row r="16" spans="1:3" x14ac:dyDescent="0.25">
      <c r="A16" s="1" t="s">
        <v>60</v>
      </c>
      <c r="C16" s="4" t="s">
        <v>47</v>
      </c>
    </row>
    <row r="17" spans="1:1" x14ac:dyDescent="0.25">
      <c r="A17" s="1" t="s">
        <v>61</v>
      </c>
    </row>
    <row r="18" spans="1:1" x14ac:dyDescent="0.25">
      <c r="A18" s="1" t="s">
        <v>62</v>
      </c>
    </row>
    <row r="19" spans="1:1" x14ac:dyDescent="0.25">
      <c r="A19" s="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206D-D857-4211-906C-A235CCEE5A24}">
  <sheetPr>
    <tabColor rgb="FFFFFF00"/>
  </sheetPr>
  <dimension ref="A2:O18"/>
  <sheetViews>
    <sheetView zoomScaleNormal="100" workbookViewId="0">
      <selection activeCell="O6" sqref="O6"/>
    </sheetView>
  </sheetViews>
  <sheetFormatPr defaultRowHeight="15" x14ac:dyDescent="0.25"/>
  <cols>
    <col min="12" max="12" width="12.28515625" customWidth="1"/>
  </cols>
  <sheetData>
    <row r="2" spans="1:15" ht="18.75" thickBot="1" x14ac:dyDescent="0.3">
      <c r="A2" s="138" t="str">
        <f>_xlfn.CONCAT(Школа!K5)</f>
        <v/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5" ht="33" x14ac:dyDescent="0.25">
      <c r="A3" s="139" t="s">
        <v>64</v>
      </c>
      <c r="B3" s="141" t="s">
        <v>65</v>
      </c>
      <c r="C3" s="141" t="s">
        <v>66</v>
      </c>
      <c r="D3" s="141" t="s">
        <v>67</v>
      </c>
      <c r="E3" s="143" t="s">
        <v>68</v>
      </c>
      <c r="F3" s="136" t="s">
        <v>69</v>
      </c>
      <c r="G3" s="137"/>
      <c r="H3" s="134" t="s">
        <v>70</v>
      </c>
      <c r="I3" s="135"/>
      <c r="J3" s="136" t="s">
        <v>71</v>
      </c>
      <c r="K3" s="137"/>
      <c r="L3" s="51" t="s">
        <v>72</v>
      </c>
    </row>
    <row r="4" spans="1:15" ht="17.25" thickBot="1" x14ac:dyDescent="0.3">
      <c r="A4" s="140"/>
      <c r="B4" s="142"/>
      <c r="C4" s="142"/>
      <c r="D4" s="142"/>
      <c r="E4" s="144"/>
      <c r="F4" s="78" t="s">
        <v>73</v>
      </c>
      <c r="G4" s="78" t="s">
        <v>74</v>
      </c>
      <c r="H4" s="78" t="s">
        <v>73</v>
      </c>
      <c r="I4" s="78" t="s">
        <v>74</v>
      </c>
      <c r="J4" s="78" t="s">
        <v>73</v>
      </c>
      <c r="K4" s="78" t="s">
        <v>74</v>
      </c>
      <c r="L4" s="79"/>
    </row>
    <row r="5" spans="1:15" ht="16.5" x14ac:dyDescent="0.25">
      <c r="A5" s="67" t="s">
        <v>75</v>
      </c>
      <c r="B5" s="85">
        <f>COUNTIF(Школа!H$7:H$21, "10")</f>
        <v>0</v>
      </c>
      <c r="C5" s="52"/>
      <c r="D5" s="52"/>
      <c r="E5" s="68">
        <f>B5*1000</f>
        <v>0</v>
      </c>
      <c r="F5" s="53"/>
      <c r="G5" s="54"/>
      <c r="H5" s="86"/>
      <c r="I5" s="54"/>
      <c r="J5" s="86"/>
      <c r="K5" s="87"/>
      <c r="L5" s="69"/>
      <c r="N5" s="1" t="s">
        <v>76</v>
      </c>
      <c r="O5" s="55">
        <v>65</v>
      </c>
    </row>
    <row r="6" spans="1:15" ht="16.5" x14ac:dyDescent="0.25">
      <c r="A6" s="56" t="s">
        <v>77</v>
      </c>
      <c r="B6" s="80">
        <f>COUNTIF(Школа!H$7:H$21, "9")</f>
        <v>0</v>
      </c>
      <c r="C6" s="57"/>
      <c r="D6" s="57"/>
      <c r="E6" s="58">
        <f t="shared" ref="E6:E10" si="0">B6*1000</f>
        <v>0</v>
      </c>
      <c r="F6" s="59"/>
      <c r="G6" s="60"/>
      <c r="H6" s="81"/>
      <c r="I6" s="60"/>
      <c r="J6" s="81"/>
      <c r="K6" s="82"/>
      <c r="L6" s="61"/>
    </row>
    <row r="7" spans="1:15" ht="16.5" x14ac:dyDescent="0.25">
      <c r="A7" s="56" t="s">
        <v>78</v>
      </c>
      <c r="B7" s="80">
        <f>COUNTIF(Школа!H$7:H$21, "8")</f>
        <v>0</v>
      </c>
      <c r="C7" s="57"/>
      <c r="D7" s="57"/>
      <c r="E7" s="58">
        <f t="shared" si="0"/>
        <v>0</v>
      </c>
      <c r="F7" s="59"/>
      <c r="G7" s="60"/>
      <c r="H7" s="81"/>
      <c r="I7" s="60"/>
      <c r="J7" s="81"/>
      <c r="K7" s="82"/>
      <c r="L7" s="61"/>
      <c r="N7" s="62"/>
    </row>
    <row r="8" spans="1:15" ht="16.5" x14ac:dyDescent="0.25">
      <c r="A8" s="56" t="s">
        <v>79</v>
      </c>
      <c r="B8" s="80">
        <f>COUNTIF(Школа!H$7:H$21, "7")</f>
        <v>0</v>
      </c>
      <c r="C8" s="57"/>
      <c r="D8" s="57"/>
      <c r="E8" s="58">
        <f t="shared" si="0"/>
        <v>0</v>
      </c>
      <c r="F8" s="59"/>
      <c r="G8" s="60"/>
      <c r="H8" s="81"/>
      <c r="I8" s="60"/>
      <c r="J8" s="81"/>
      <c r="K8" s="82"/>
      <c r="L8" s="61"/>
      <c r="N8" s="63"/>
    </row>
    <row r="9" spans="1:15" ht="16.5" x14ac:dyDescent="0.25">
      <c r="A9" s="56" t="s">
        <v>80</v>
      </c>
      <c r="B9" s="80">
        <f>COUNTIF(Школа!H$7:H$21, "6")</f>
        <v>0</v>
      </c>
      <c r="C9" s="57"/>
      <c r="D9" s="57"/>
      <c r="E9" s="58">
        <f t="shared" si="0"/>
        <v>0</v>
      </c>
      <c r="F9" s="59"/>
      <c r="G9" s="60"/>
      <c r="H9" s="81"/>
      <c r="I9" s="60"/>
      <c r="J9" s="81"/>
      <c r="K9" s="82"/>
      <c r="L9" s="61"/>
      <c r="N9" s="62"/>
    </row>
    <row r="10" spans="1:15" ht="16.5" x14ac:dyDescent="0.25">
      <c r="A10" s="56" t="s">
        <v>81</v>
      </c>
      <c r="B10" s="80">
        <f>COUNTIF(Школа!H$7:H$21, "5")</f>
        <v>0</v>
      </c>
      <c r="C10" s="57"/>
      <c r="D10" s="57"/>
      <c r="E10" s="58">
        <f t="shared" si="0"/>
        <v>0</v>
      </c>
      <c r="F10" s="59"/>
      <c r="G10" s="60"/>
      <c r="H10" s="81"/>
      <c r="I10" s="60"/>
      <c r="J10" s="81"/>
      <c r="K10" s="82"/>
      <c r="L10" s="61"/>
    </row>
    <row r="11" spans="1:15" ht="16.5" x14ac:dyDescent="0.25">
      <c r="A11" s="56" t="s">
        <v>82</v>
      </c>
      <c r="B11" s="80">
        <f>COUNTIF(Школа!H$7:H$21, "4")</f>
        <v>0</v>
      </c>
      <c r="C11" s="57"/>
      <c r="D11" s="57"/>
      <c r="E11" s="58">
        <f>B11*2000</f>
        <v>0</v>
      </c>
      <c r="F11" s="59"/>
      <c r="G11" s="60"/>
      <c r="H11" s="81"/>
      <c r="I11" s="60"/>
      <c r="J11" s="81"/>
      <c r="K11" s="82"/>
      <c r="L11" s="61"/>
    </row>
    <row r="12" spans="1:15" ht="16.5" x14ac:dyDescent="0.25">
      <c r="A12" s="56" t="s">
        <v>83</v>
      </c>
      <c r="B12" s="80">
        <f>COUNTIF(Школа!H$7:H$21, "3")</f>
        <v>0</v>
      </c>
      <c r="C12" s="57"/>
      <c r="D12" s="57"/>
      <c r="E12" s="58">
        <f t="shared" ref="E12:E14" si="1">B12*2000</f>
        <v>0</v>
      </c>
      <c r="F12" s="59"/>
      <c r="G12" s="60"/>
      <c r="H12" s="81"/>
      <c r="I12" s="60"/>
      <c r="J12" s="81"/>
      <c r="K12" s="82"/>
      <c r="L12" s="61"/>
    </row>
    <row r="13" spans="1:15" ht="16.5" x14ac:dyDescent="0.25">
      <c r="A13" s="56" t="s">
        <v>84</v>
      </c>
      <c r="B13" s="80">
        <f>COUNTIF(Школа!H$7:H$21, "2")</f>
        <v>0</v>
      </c>
      <c r="C13" s="83"/>
      <c r="D13" s="80">
        <f>B13-C13</f>
        <v>0</v>
      </c>
      <c r="E13" s="58">
        <f t="shared" si="1"/>
        <v>0</v>
      </c>
      <c r="F13" s="58">
        <f>C13*O5*25</f>
        <v>0</v>
      </c>
      <c r="G13" s="84">
        <f>D13*25</f>
        <v>0</v>
      </c>
      <c r="H13" s="58"/>
      <c r="I13" s="84"/>
      <c r="J13" s="58"/>
      <c r="K13" s="84"/>
      <c r="L13" s="61"/>
    </row>
    <row r="14" spans="1:15" ht="16.5" x14ac:dyDescent="0.25">
      <c r="A14" s="56" t="s">
        <v>85</v>
      </c>
      <c r="B14" s="80">
        <f>COUNTIF(Школа!H$7:H$21, "1")</f>
        <v>0</v>
      </c>
      <c r="C14" s="83"/>
      <c r="D14" s="80">
        <f t="shared" ref="D14:D17" si="2">B14-C14</f>
        <v>0</v>
      </c>
      <c r="E14" s="58">
        <f t="shared" si="1"/>
        <v>0</v>
      </c>
      <c r="F14" s="58">
        <f>C14*O5*35</f>
        <v>0</v>
      </c>
      <c r="G14" s="84">
        <f>D14*35</f>
        <v>0</v>
      </c>
      <c r="H14" s="58"/>
      <c r="I14" s="84"/>
      <c r="J14" s="58"/>
      <c r="K14" s="84"/>
      <c r="L14" s="61"/>
    </row>
    <row r="15" spans="1:15" ht="16.5" x14ac:dyDescent="0.25">
      <c r="A15" s="56" t="s">
        <v>58</v>
      </c>
      <c r="B15" s="80">
        <f>COUNTIF(Школа!H$7:H$21, "1 дан")</f>
        <v>0</v>
      </c>
      <c r="C15" s="83"/>
      <c r="D15" s="80">
        <f t="shared" si="2"/>
        <v>0</v>
      </c>
      <c r="E15" s="58">
        <f>B15*3000</f>
        <v>0</v>
      </c>
      <c r="F15" s="58">
        <f>C15*O5*320</f>
        <v>0</v>
      </c>
      <c r="G15" s="84">
        <f>D15*320</f>
        <v>0</v>
      </c>
      <c r="H15" s="58"/>
      <c r="I15" s="84"/>
      <c r="J15" s="58"/>
      <c r="K15" s="84"/>
      <c r="L15" s="61"/>
    </row>
    <row r="16" spans="1:15" ht="16.5" x14ac:dyDescent="0.25">
      <c r="A16" s="56" t="s">
        <v>59</v>
      </c>
      <c r="B16" s="80">
        <f>COUNTIF(Школа!H$7:H$21, "2 дан")</f>
        <v>0</v>
      </c>
      <c r="C16" s="83"/>
      <c r="D16" s="80">
        <f t="shared" si="2"/>
        <v>0</v>
      </c>
      <c r="E16" s="58">
        <f t="shared" ref="E16:E17" si="3">B16*3000</f>
        <v>0</v>
      </c>
      <c r="F16" s="58">
        <f>C16*O5*430</f>
        <v>0</v>
      </c>
      <c r="G16" s="84">
        <f>D16*430</f>
        <v>0</v>
      </c>
      <c r="H16" s="58"/>
      <c r="I16" s="84"/>
      <c r="J16" s="58"/>
      <c r="K16" s="84"/>
      <c r="L16" s="61"/>
    </row>
    <row r="17" spans="1:12" ht="17.25" thickBot="1" x14ac:dyDescent="0.3">
      <c r="A17" s="64" t="s">
        <v>60</v>
      </c>
      <c r="B17" s="88">
        <f>COUNTIF(Школа!H$7:H$21, "3 дан")</f>
        <v>0</v>
      </c>
      <c r="C17" s="89"/>
      <c r="D17" s="88">
        <f t="shared" si="2"/>
        <v>0</v>
      </c>
      <c r="E17" s="65">
        <f t="shared" si="3"/>
        <v>0</v>
      </c>
      <c r="F17" s="65">
        <f>C17*O5*540</f>
        <v>0</v>
      </c>
      <c r="G17" s="90">
        <f>D17*540</f>
        <v>0</v>
      </c>
      <c r="H17" s="65"/>
      <c r="I17" s="90"/>
      <c r="J17" s="65"/>
      <c r="K17" s="90"/>
      <c r="L17" s="66"/>
    </row>
    <row r="18" spans="1:12" ht="17.25" thickBot="1" x14ac:dyDescent="0.3">
      <c r="A18" s="70" t="s">
        <v>86</v>
      </c>
      <c r="B18" s="71">
        <f>SUM(B5:B17)</f>
        <v>0</v>
      </c>
      <c r="C18" s="72"/>
      <c r="D18" s="72"/>
      <c r="E18" s="73">
        <f>SUM(E5:E17)</f>
        <v>0</v>
      </c>
      <c r="F18" s="73">
        <f>SUM(F13:F17)</f>
        <v>0</v>
      </c>
      <c r="G18" s="74">
        <f>SUM(G13:G17)</f>
        <v>0</v>
      </c>
      <c r="H18" s="75">
        <f>SUM(H5:H17)</f>
        <v>0</v>
      </c>
      <c r="I18" s="76">
        <f>SUM(I13:I17)</f>
        <v>0</v>
      </c>
      <c r="J18" s="75">
        <f>SUM(J5:J17)</f>
        <v>0</v>
      </c>
      <c r="K18" s="76">
        <f>SUM(K5:K17)</f>
        <v>0</v>
      </c>
      <c r="L18" s="77"/>
    </row>
  </sheetData>
  <mergeCells count="9">
    <mergeCell ref="H3:I3"/>
    <mergeCell ref="J3:K3"/>
    <mergeCell ref="A2:L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EA2C-51D0-439D-926B-20C04B555357}">
  <sheetPr>
    <tabColor theme="3" tint="0.59999389629810485"/>
  </sheetPr>
  <dimension ref="A1:O297"/>
  <sheetViews>
    <sheetView zoomScale="85" zoomScaleNormal="85" workbookViewId="0">
      <selection activeCell="P9" sqref="P9"/>
    </sheetView>
  </sheetViews>
  <sheetFormatPr defaultColWidth="8.85546875" defaultRowHeight="16.5" x14ac:dyDescent="0.3"/>
  <cols>
    <col min="1" max="1" width="4.28515625" style="5" customWidth="1"/>
    <col min="2" max="2" width="28" style="39" customWidth="1"/>
    <col min="3" max="3" width="10.7109375" style="5" customWidth="1"/>
    <col min="4" max="5" width="8.7109375" style="5" customWidth="1"/>
    <col min="6" max="6" width="10.7109375" style="5" customWidth="1"/>
    <col min="7" max="7" width="15.7109375" style="5" customWidth="1"/>
    <col min="8" max="10" width="10.7109375" style="5" customWidth="1"/>
    <col min="11" max="12" width="15.7109375" style="5" customWidth="1"/>
    <col min="13" max="16" width="8.85546875" style="5" customWidth="1"/>
    <col min="17" max="16384" width="8.85546875" style="5"/>
  </cols>
  <sheetData>
    <row r="1" spans="1:15" ht="23.1" customHeight="1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5" ht="23.1" customHeight="1" x14ac:dyDescent="0.3">
      <c r="A2" s="125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46"/>
    </row>
    <row r="3" spans="1:15" ht="23.1" customHeight="1" x14ac:dyDescent="0.3">
      <c r="A3" s="6"/>
      <c r="B3" s="100" t="str">
        <f>UPPER(D3)</f>
        <v/>
      </c>
      <c r="C3" s="40" t="s">
        <v>2</v>
      </c>
      <c r="D3" s="148"/>
      <c r="E3" s="148"/>
      <c r="F3" s="148"/>
      <c r="G3" s="148"/>
      <c r="H3" s="148"/>
      <c r="I3" s="106"/>
      <c r="J3" s="6"/>
      <c r="K3" s="6"/>
      <c r="L3" s="6"/>
      <c r="M3" s="113" t="s">
        <v>1</v>
      </c>
      <c r="O3" s="92"/>
    </row>
    <row r="4" spans="1:15" ht="23.1" customHeight="1" x14ac:dyDescent="0.3">
      <c r="A4" s="7"/>
      <c r="B4" s="5"/>
      <c r="C4" s="95"/>
      <c r="D4" s="147"/>
      <c r="E4" s="147"/>
      <c r="F4" s="145"/>
      <c r="G4" s="145"/>
      <c r="H4" s="145"/>
      <c r="I4" s="145"/>
      <c r="J4" s="7"/>
      <c r="K4" s="7"/>
      <c r="L4" s="7"/>
      <c r="M4" s="113"/>
      <c r="O4" s="92"/>
    </row>
    <row r="5" spans="1:15" s="8" customFormat="1" ht="23.1" customHeight="1" x14ac:dyDescent="0.3">
      <c r="A5" s="149" t="s">
        <v>4</v>
      </c>
      <c r="B5" s="149" t="s">
        <v>5</v>
      </c>
      <c r="C5" s="149" t="s">
        <v>7</v>
      </c>
      <c r="D5" s="149" t="s">
        <v>97</v>
      </c>
      <c r="E5" s="149" t="s">
        <v>96</v>
      </c>
      <c r="F5" s="149" t="s">
        <v>89</v>
      </c>
      <c r="G5" s="149" t="s">
        <v>90</v>
      </c>
      <c r="H5" s="149" t="s">
        <v>91</v>
      </c>
      <c r="I5" s="149" t="s">
        <v>92</v>
      </c>
      <c r="J5" s="150" t="s">
        <v>93</v>
      </c>
      <c r="K5" s="150" t="s">
        <v>94</v>
      </c>
      <c r="L5" s="150" t="s">
        <v>95</v>
      </c>
      <c r="M5" s="114" t="str">
        <f>CONCATENATE(B3)</f>
        <v/>
      </c>
      <c r="O5" s="92"/>
    </row>
    <row r="6" spans="1:15" s="8" customFormat="1" ht="23.1" customHeight="1" x14ac:dyDescent="0.3">
      <c r="A6" s="151"/>
      <c r="B6" s="152"/>
      <c r="C6" s="151"/>
      <c r="D6" s="151"/>
      <c r="E6" s="151"/>
      <c r="F6" s="152"/>
      <c r="G6" s="152"/>
      <c r="H6" s="152"/>
      <c r="I6" s="152"/>
      <c r="J6" s="150"/>
      <c r="K6" s="150"/>
      <c r="L6" s="150"/>
      <c r="M6" s="114"/>
      <c r="O6" s="92"/>
    </row>
    <row r="7" spans="1:15" s="9" customFormat="1" ht="30" customHeight="1" x14ac:dyDescent="0.3">
      <c r="A7" s="10">
        <v>1</v>
      </c>
      <c r="B7" s="14" t="str">
        <f>CONCATENATE(Школа!B7)</f>
        <v/>
      </c>
      <c r="C7" s="16" t="str">
        <f>CONCATENATE(Школа!D7)</f>
        <v/>
      </c>
      <c r="D7" s="103" t="str">
        <f>CONCATENATE(Школа!G7)</f>
        <v/>
      </c>
      <c r="E7" s="103" t="str">
        <f>CONCATENATE(Школа!H7)</f>
        <v/>
      </c>
      <c r="F7" s="18"/>
      <c r="G7" s="18"/>
      <c r="H7" s="18"/>
      <c r="I7" s="18"/>
      <c r="J7" s="10"/>
      <c r="K7" s="10"/>
      <c r="L7" s="10"/>
      <c r="M7" s="114"/>
      <c r="O7" s="92"/>
    </row>
    <row r="8" spans="1:15" s="11" customFormat="1" ht="30" customHeight="1" x14ac:dyDescent="0.3">
      <c r="A8" s="10">
        <v>2</v>
      </c>
      <c r="B8" s="14" t="str">
        <f>CONCATENATE(Школа!B8)</f>
        <v/>
      </c>
      <c r="C8" s="16" t="str">
        <f>CONCATENATE(Школа!D8)</f>
        <v/>
      </c>
      <c r="D8" s="103" t="str">
        <f>CONCATENATE(Школа!G8)</f>
        <v/>
      </c>
      <c r="E8" s="103" t="str">
        <f>CONCATENATE(Школа!H8)</f>
        <v/>
      </c>
      <c r="F8" s="18"/>
      <c r="G8" s="18"/>
      <c r="H8" s="18"/>
      <c r="I8" s="18"/>
      <c r="J8" s="10"/>
      <c r="K8" s="10"/>
      <c r="L8" s="10"/>
      <c r="M8" s="114"/>
      <c r="O8" s="92"/>
    </row>
    <row r="9" spans="1:15" s="11" customFormat="1" ht="30" customHeight="1" x14ac:dyDescent="0.3">
      <c r="A9" s="10">
        <v>3</v>
      </c>
      <c r="B9" s="14" t="str">
        <f>CONCATENATE(Школа!B9)</f>
        <v/>
      </c>
      <c r="C9" s="16" t="str">
        <f>CONCATENATE(Школа!D9)</f>
        <v/>
      </c>
      <c r="D9" s="103" t="str">
        <f>CONCATENATE(Школа!G9)</f>
        <v/>
      </c>
      <c r="E9" s="103" t="str">
        <f>CONCATENATE(Школа!H9)</f>
        <v/>
      </c>
      <c r="F9" s="18"/>
      <c r="G9" s="18"/>
      <c r="H9" s="18"/>
      <c r="I9" s="18"/>
      <c r="J9" s="10"/>
      <c r="K9" s="10"/>
      <c r="L9" s="10"/>
      <c r="M9" s="114"/>
      <c r="O9" s="92"/>
    </row>
    <row r="10" spans="1:15" s="11" customFormat="1" ht="30" customHeight="1" x14ac:dyDescent="0.25">
      <c r="A10" s="10">
        <v>4</v>
      </c>
      <c r="B10" s="14" t="str">
        <f>CONCATENATE(Школа!B10)</f>
        <v/>
      </c>
      <c r="C10" s="16" t="str">
        <f>CONCATENATE(Школа!D10)</f>
        <v/>
      </c>
      <c r="D10" s="103" t="str">
        <f>CONCATENATE(Школа!G10)</f>
        <v/>
      </c>
      <c r="E10" s="103" t="str">
        <f>CONCATENATE(Школа!H10)</f>
        <v/>
      </c>
      <c r="F10" s="18"/>
      <c r="G10" s="18"/>
      <c r="H10" s="18"/>
      <c r="I10" s="18"/>
      <c r="J10" s="10"/>
      <c r="K10" s="10"/>
      <c r="L10" s="10"/>
      <c r="M10" s="114"/>
    </row>
    <row r="11" spans="1:15" s="11" customFormat="1" ht="30" customHeight="1" x14ac:dyDescent="0.25">
      <c r="A11" s="10">
        <v>5</v>
      </c>
      <c r="B11" s="14" t="str">
        <f>CONCATENATE(Школа!B11)</f>
        <v/>
      </c>
      <c r="C11" s="16" t="str">
        <f>CONCATENATE(Школа!D11)</f>
        <v/>
      </c>
      <c r="D11" s="103" t="str">
        <f>CONCATENATE(Школа!G11)</f>
        <v/>
      </c>
      <c r="E11" s="103" t="str">
        <f>CONCATENATE(Школа!H11)</f>
        <v/>
      </c>
      <c r="F11" s="18"/>
      <c r="G11" s="18"/>
      <c r="H11" s="18"/>
      <c r="I11" s="18"/>
      <c r="J11" s="10"/>
      <c r="K11" s="10"/>
      <c r="L11" s="10"/>
      <c r="M11" s="114"/>
    </row>
    <row r="12" spans="1:15" s="11" customFormat="1" ht="30" customHeight="1" x14ac:dyDescent="0.25">
      <c r="A12" s="10">
        <v>6</v>
      </c>
      <c r="B12" s="14" t="str">
        <f>CONCATENATE(Школа!B12)</f>
        <v/>
      </c>
      <c r="C12" s="16" t="str">
        <f>CONCATENATE(Школа!D12)</f>
        <v/>
      </c>
      <c r="D12" s="103" t="str">
        <f>CONCATENATE(Школа!G12)</f>
        <v/>
      </c>
      <c r="E12" s="103" t="str">
        <f>CONCATENATE(Школа!H12)</f>
        <v/>
      </c>
      <c r="F12" s="18"/>
      <c r="G12" s="18"/>
      <c r="H12" s="18"/>
      <c r="I12" s="18"/>
      <c r="J12" s="10"/>
      <c r="K12" s="10"/>
      <c r="L12" s="10"/>
      <c r="M12" s="114"/>
    </row>
    <row r="13" spans="1:15" s="11" customFormat="1" ht="30" customHeight="1" x14ac:dyDescent="0.25">
      <c r="A13" s="10">
        <v>7</v>
      </c>
      <c r="B13" s="14" t="str">
        <f>CONCATENATE(Школа!B13)</f>
        <v/>
      </c>
      <c r="C13" s="16" t="str">
        <f>CONCATENATE(Школа!D13)</f>
        <v/>
      </c>
      <c r="D13" s="103" t="str">
        <f>CONCATENATE(Школа!G13)</f>
        <v/>
      </c>
      <c r="E13" s="103" t="str">
        <f>CONCATENATE(Школа!H13)</f>
        <v/>
      </c>
      <c r="F13" s="18"/>
      <c r="G13" s="18"/>
      <c r="H13" s="18"/>
      <c r="I13" s="18"/>
      <c r="J13" s="10"/>
      <c r="K13" s="10"/>
      <c r="L13" s="10"/>
      <c r="M13" s="114"/>
    </row>
    <row r="14" spans="1:15" s="11" customFormat="1" ht="30" customHeight="1" x14ac:dyDescent="0.25">
      <c r="A14" s="10">
        <v>8</v>
      </c>
      <c r="B14" s="14" t="str">
        <f>CONCATENATE(Школа!B14)</f>
        <v/>
      </c>
      <c r="C14" s="16" t="str">
        <f>CONCATENATE(Школа!D14)</f>
        <v/>
      </c>
      <c r="D14" s="103" t="str">
        <f>CONCATENATE(Школа!G14)</f>
        <v/>
      </c>
      <c r="E14" s="103" t="str">
        <f>CONCATENATE(Школа!H14)</f>
        <v/>
      </c>
      <c r="F14" s="18"/>
      <c r="G14" s="18"/>
      <c r="H14" s="18"/>
      <c r="I14" s="18"/>
      <c r="J14" s="10"/>
      <c r="K14" s="10"/>
      <c r="L14" s="10"/>
      <c r="M14" s="114"/>
    </row>
    <row r="15" spans="1:15" s="11" customFormat="1" ht="30" customHeight="1" x14ac:dyDescent="0.25">
      <c r="A15" s="10">
        <v>9</v>
      </c>
      <c r="B15" s="14" t="str">
        <f>CONCATENATE(Школа!B15)</f>
        <v/>
      </c>
      <c r="C15" s="16" t="str">
        <f>CONCATENATE(Школа!D15)</f>
        <v/>
      </c>
      <c r="D15" s="103" t="str">
        <f>CONCATENATE(Школа!G15)</f>
        <v/>
      </c>
      <c r="E15" s="103" t="str">
        <f>CONCATENATE(Школа!H15)</f>
        <v/>
      </c>
      <c r="F15" s="18"/>
      <c r="G15" s="18"/>
      <c r="H15" s="18"/>
      <c r="I15" s="18"/>
      <c r="J15" s="10"/>
      <c r="K15" s="10"/>
      <c r="L15" s="10"/>
      <c r="M15" s="114"/>
    </row>
    <row r="16" spans="1:15" s="11" customFormat="1" ht="30" customHeight="1" x14ac:dyDescent="0.25">
      <c r="A16" s="10">
        <v>10</v>
      </c>
      <c r="B16" s="14" t="str">
        <f>CONCATENATE(Школа!B16)</f>
        <v/>
      </c>
      <c r="C16" s="16" t="str">
        <f>CONCATENATE(Школа!D16)</f>
        <v/>
      </c>
      <c r="D16" s="103" t="str">
        <f>CONCATENATE(Школа!G16)</f>
        <v/>
      </c>
      <c r="E16" s="103" t="str">
        <f>CONCATENATE(Школа!H16)</f>
        <v/>
      </c>
      <c r="F16" s="18"/>
      <c r="G16" s="18"/>
      <c r="H16" s="18"/>
      <c r="I16" s="18"/>
      <c r="J16" s="10"/>
      <c r="K16" s="10"/>
      <c r="L16" s="10"/>
      <c r="M16" s="114"/>
    </row>
    <row r="17" spans="1:13" s="11" customFormat="1" ht="30" customHeight="1" x14ac:dyDescent="0.25">
      <c r="A17" s="10">
        <v>11</v>
      </c>
      <c r="B17" s="14" t="str">
        <f>CONCATENATE(Школа!B17)</f>
        <v/>
      </c>
      <c r="C17" s="16" t="str">
        <f>CONCATENATE(Школа!D17)</f>
        <v/>
      </c>
      <c r="D17" s="103" t="str">
        <f>CONCATENATE(Школа!G17)</f>
        <v/>
      </c>
      <c r="E17" s="103" t="str">
        <f>CONCATENATE(Школа!H17)</f>
        <v/>
      </c>
      <c r="F17" s="18"/>
      <c r="G17" s="18"/>
      <c r="H17" s="18"/>
      <c r="I17" s="18"/>
      <c r="J17" s="10"/>
      <c r="K17" s="10"/>
      <c r="L17" s="10"/>
      <c r="M17" s="114"/>
    </row>
    <row r="18" spans="1:13" s="11" customFormat="1" ht="30" customHeight="1" x14ac:dyDescent="0.25">
      <c r="A18" s="10">
        <v>12</v>
      </c>
      <c r="B18" s="14" t="str">
        <f>CONCATENATE(Школа!B18)</f>
        <v/>
      </c>
      <c r="C18" s="16" t="str">
        <f>CONCATENATE(Школа!D18)</f>
        <v/>
      </c>
      <c r="D18" s="103" t="str">
        <f>CONCATENATE(Школа!G18)</f>
        <v/>
      </c>
      <c r="E18" s="103" t="str">
        <f>CONCATENATE(Школа!H18)</f>
        <v/>
      </c>
      <c r="F18" s="18"/>
      <c r="G18" s="18"/>
      <c r="H18" s="18"/>
      <c r="I18" s="18"/>
      <c r="J18" s="10"/>
      <c r="K18" s="10"/>
      <c r="L18" s="10"/>
      <c r="M18" s="114"/>
    </row>
    <row r="19" spans="1:13" s="11" customFormat="1" ht="30" customHeight="1" x14ac:dyDescent="0.25">
      <c r="A19" s="10">
        <v>13</v>
      </c>
      <c r="B19" s="14" t="str">
        <f>CONCATENATE(Школа!B19)</f>
        <v/>
      </c>
      <c r="C19" s="16" t="str">
        <f>CONCATENATE(Школа!D19)</f>
        <v/>
      </c>
      <c r="D19" s="103" t="str">
        <f>CONCATENATE(Школа!G19)</f>
        <v/>
      </c>
      <c r="E19" s="103" t="str">
        <f>CONCATENATE(Школа!H19)</f>
        <v/>
      </c>
      <c r="F19" s="18"/>
      <c r="G19" s="18"/>
      <c r="H19" s="18"/>
      <c r="I19" s="18"/>
      <c r="J19" s="10"/>
      <c r="K19" s="10"/>
      <c r="L19" s="10"/>
      <c r="M19" s="114"/>
    </row>
    <row r="20" spans="1:13" s="11" customFormat="1" ht="30" customHeight="1" x14ac:dyDescent="0.25">
      <c r="A20" s="10">
        <v>14</v>
      </c>
      <c r="B20" s="14" t="str">
        <f>CONCATENATE(Школа!B20)</f>
        <v/>
      </c>
      <c r="C20" s="16" t="str">
        <f>CONCATENATE(Школа!D20)</f>
        <v/>
      </c>
      <c r="D20" s="103" t="str">
        <f>CONCATENATE(Школа!G20)</f>
        <v/>
      </c>
      <c r="E20" s="103" t="str">
        <f>CONCATENATE(Школа!H20)</f>
        <v/>
      </c>
      <c r="F20" s="18"/>
      <c r="G20" s="18"/>
      <c r="H20" s="18"/>
      <c r="I20" s="18"/>
      <c r="J20" s="10"/>
      <c r="K20" s="10"/>
      <c r="L20" s="10"/>
      <c r="M20" s="114"/>
    </row>
    <row r="21" spans="1:13" s="11" customFormat="1" ht="30" customHeight="1" x14ac:dyDescent="0.25">
      <c r="A21" s="10">
        <v>15</v>
      </c>
      <c r="B21" s="14" t="str">
        <f>CONCATENATE(Школа!B21)</f>
        <v/>
      </c>
      <c r="C21" s="16" t="str">
        <f>CONCATENATE(Школа!D21)</f>
        <v/>
      </c>
      <c r="D21" s="103" t="str">
        <f>CONCATENATE(Школа!G21)</f>
        <v/>
      </c>
      <c r="E21" s="103" t="str">
        <f>CONCATENATE(Школа!H21)</f>
        <v/>
      </c>
      <c r="F21" s="18"/>
      <c r="G21" s="18"/>
      <c r="H21" s="18"/>
      <c r="I21" s="18"/>
      <c r="J21" s="10"/>
      <c r="K21" s="10"/>
      <c r="L21" s="10"/>
      <c r="M21" s="114"/>
    </row>
    <row r="22" spans="1:13" s="21" customFormat="1" ht="30" customHeight="1" x14ac:dyDescent="0.25">
      <c r="B22" s="96" t="s">
        <v>48</v>
      </c>
      <c r="C22" s="104"/>
      <c r="D22" s="93"/>
      <c r="E22" s="93"/>
      <c r="F22" s="93"/>
      <c r="G22" s="93"/>
      <c r="H22" s="93"/>
      <c r="I22" s="93"/>
      <c r="J22" s="93"/>
      <c r="K22" s="93"/>
      <c r="L22" s="93"/>
      <c r="M22" s="99"/>
    </row>
    <row r="23" spans="1:13" s="21" customFormat="1" ht="30" customHeight="1" x14ac:dyDescent="0.25">
      <c r="B23" s="97" t="s">
        <v>49</v>
      </c>
      <c r="C23" s="105"/>
      <c r="D23" s="94"/>
      <c r="E23" s="94"/>
      <c r="F23" s="94"/>
      <c r="G23" s="94"/>
      <c r="H23" s="94"/>
      <c r="I23" s="94"/>
      <c r="J23" s="94"/>
      <c r="K23" s="94"/>
      <c r="L23" s="94"/>
      <c r="M23" s="99"/>
    </row>
    <row r="24" spans="1:13" s="21" customFormat="1" ht="30" customHeight="1" x14ac:dyDescent="0.25">
      <c r="A24" s="22"/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99"/>
    </row>
    <row r="25" spans="1:13" s="21" customFormat="1" ht="30" customHeight="1" x14ac:dyDescent="0.25">
      <c r="A25" s="22"/>
      <c r="B25" s="23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99"/>
    </row>
    <row r="26" spans="1:13" s="21" customFormat="1" ht="30" customHeight="1" x14ac:dyDescent="0.25">
      <c r="A26" s="24"/>
      <c r="B26" s="25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99"/>
    </row>
    <row r="27" spans="1:13" s="29" customFormat="1" ht="30" customHeight="1" x14ac:dyDescent="0.25">
      <c r="A27" s="24"/>
      <c r="B27" s="30"/>
      <c r="C27" s="31"/>
      <c r="D27" s="24"/>
      <c r="E27" s="24"/>
      <c r="F27" s="24"/>
      <c r="G27" s="24"/>
      <c r="H27" s="24"/>
      <c r="I27" s="24"/>
      <c r="J27" s="24"/>
      <c r="K27" s="24"/>
      <c r="L27" s="24"/>
    </row>
    <row r="28" spans="1:13" s="21" customFormat="1" ht="30" customHeight="1" x14ac:dyDescent="0.25">
      <c r="A28" s="24"/>
      <c r="B28" s="32"/>
      <c r="C28" s="31"/>
      <c r="D28" s="24"/>
      <c r="E28" s="24"/>
      <c r="F28" s="24"/>
      <c r="G28" s="24"/>
      <c r="H28" s="24"/>
      <c r="I28" s="24"/>
      <c r="J28" s="24"/>
      <c r="K28" s="24"/>
      <c r="L28" s="24"/>
    </row>
    <row r="29" spans="1:13" s="21" customFormat="1" ht="30" customHeight="1" x14ac:dyDescent="0.25">
      <c r="A29" s="24"/>
      <c r="B29" s="32"/>
      <c r="C29" s="31"/>
      <c r="D29" s="24"/>
      <c r="E29" s="24"/>
      <c r="F29" s="24"/>
      <c r="G29" s="24"/>
      <c r="H29" s="24"/>
      <c r="I29" s="24"/>
      <c r="J29" s="24"/>
      <c r="K29" s="24"/>
      <c r="L29" s="24"/>
    </row>
    <row r="30" spans="1:13" s="21" customFormat="1" ht="30" customHeight="1" x14ac:dyDescent="0.25">
      <c r="A30" s="24"/>
      <c r="B30" s="32"/>
      <c r="C30" s="31"/>
      <c r="D30" s="24"/>
      <c r="E30" s="24"/>
      <c r="F30" s="24"/>
      <c r="G30" s="24"/>
      <c r="H30" s="24"/>
      <c r="I30" s="24"/>
      <c r="J30" s="24"/>
      <c r="K30" s="24"/>
      <c r="L30" s="24"/>
    </row>
    <row r="31" spans="1:13" s="21" customFormat="1" ht="30" customHeight="1" x14ac:dyDescent="0.25">
      <c r="A31" s="24"/>
      <c r="B31" s="32"/>
      <c r="C31" s="31"/>
      <c r="D31" s="24"/>
      <c r="E31" s="24"/>
      <c r="F31" s="24"/>
      <c r="G31" s="24"/>
      <c r="H31" s="24"/>
      <c r="I31" s="24"/>
      <c r="J31" s="24"/>
      <c r="K31" s="24"/>
      <c r="L31" s="24"/>
    </row>
    <row r="32" spans="1:13" s="21" customFormat="1" ht="30" customHeight="1" x14ac:dyDescent="0.25">
      <c r="A32" s="24"/>
      <c r="B32" s="32"/>
      <c r="C32" s="31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1" customFormat="1" ht="30" customHeight="1" x14ac:dyDescent="0.25">
      <c r="A33" s="24"/>
      <c r="B33" s="32"/>
      <c r="C33" s="31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1" customFormat="1" ht="30" customHeight="1" x14ac:dyDescent="0.25">
      <c r="A34" s="24"/>
      <c r="B34" s="32"/>
      <c r="C34" s="31"/>
      <c r="D34" s="24"/>
      <c r="E34" s="24"/>
      <c r="F34" s="24"/>
      <c r="G34" s="24"/>
      <c r="H34" s="24"/>
      <c r="I34" s="24"/>
      <c r="J34" s="24"/>
      <c r="K34" s="24"/>
      <c r="L34" s="24"/>
    </row>
    <row r="35" spans="1:12" s="21" customFormat="1" ht="30" customHeight="1" x14ac:dyDescent="0.25">
      <c r="A35" s="24"/>
      <c r="B35" s="32"/>
      <c r="C35" s="31"/>
      <c r="D35" s="24"/>
      <c r="E35" s="24"/>
      <c r="F35" s="24"/>
      <c r="G35" s="24"/>
      <c r="H35" s="24"/>
      <c r="I35" s="24"/>
      <c r="J35" s="24"/>
      <c r="K35" s="24"/>
      <c r="L35" s="24"/>
    </row>
    <row r="36" spans="1:12" s="21" customFormat="1" ht="30" customHeight="1" x14ac:dyDescent="0.25">
      <c r="A36" s="34"/>
      <c r="B36" s="32"/>
      <c r="C36" s="31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21" customFormat="1" ht="30" customHeight="1" x14ac:dyDescent="0.25">
      <c r="A37" s="34"/>
      <c r="B37" s="32"/>
      <c r="C37" s="31"/>
      <c r="D37" s="25"/>
      <c r="E37" s="25"/>
      <c r="F37" s="25"/>
      <c r="G37" s="25"/>
      <c r="H37" s="25"/>
      <c r="I37" s="25"/>
      <c r="J37" s="25"/>
      <c r="K37" s="25"/>
      <c r="L37" s="25"/>
    </row>
    <row r="38" spans="1:12" s="21" customFormat="1" ht="30" customHeight="1" x14ac:dyDescent="0.25">
      <c r="A38" s="34"/>
      <c r="B38" s="32"/>
      <c r="C38" s="31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21" customFormat="1" ht="30" customHeight="1" x14ac:dyDescent="0.25">
      <c r="A39" s="24"/>
      <c r="B39" s="24"/>
      <c r="C39" s="35"/>
      <c r="D39" s="24"/>
      <c r="E39" s="24"/>
      <c r="F39" s="24"/>
      <c r="G39" s="24"/>
      <c r="H39" s="24"/>
      <c r="I39" s="24"/>
      <c r="J39" s="24"/>
      <c r="K39" s="24"/>
      <c r="L39" s="24"/>
    </row>
    <row r="40" spans="1:12" s="21" customFormat="1" ht="30" customHeight="1" x14ac:dyDescent="0.25">
      <c r="A40" s="24"/>
      <c r="B40" s="24"/>
      <c r="C40" s="35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21" customFormat="1" ht="23.1" customHeight="1" x14ac:dyDescent="0.25"/>
    <row r="42" spans="1:12" s="21" customFormat="1" ht="23.1" customHeight="1" x14ac:dyDescent="0.25"/>
    <row r="43" spans="1:12" s="21" customFormat="1" ht="23.1" customHeight="1" x14ac:dyDescent="0.25"/>
    <row r="44" spans="1:12" s="21" customFormat="1" ht="23.1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1" customFormat="1" ht="23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1" customFormat="1" ht="23.1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1" customFormat="1" ht="23.1" customHeight="1" x14ac:dyDescent="0.25">
      <c r="A47" s="20"/>
      <c r="B47" s="36"/>
      <c r="C47" s="36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1" customFormat="1" ht="23.1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23.1" customHeight="1" x14ac:dyDescent="0.25">
      <c r="A49" s="22"/>
      <c r="B49" s="23"/>
      <c r="C49" s="23"/>
      <c r="D49" s="22"/>
      <c r="E49" s="22"/>
      <c r="F49" s="22"/>
      <c r="G49" s="22"/>
      <c r="H49" s="22"/>
      <c r="I49" s="22"/>
      <c r="J49" s="22"/>
      <c r="K49" s="22"/>
      <c r="L49" s="22"/>
    </row>
    <row r="50" spans="1:12" s="21" customFormat="1" ht="23.1" customHeight="1" x14ac:dyDescent="0.25">
      <c r="A50" s="22"/>
      <c r="B50" s="23"/>
      <c r="C50" s="23"/>
      <c r="D50" s="22"/>
      <c r="E50" s="22"/>
      <c r="F50" s="22"/>
      <c r="G50" s="22"/>
      <c r="H50" s="22"/>
      <c r="I50" s="22"/>
      <c r="J50" s="22"/>
      <c r="K50" s="22"/>
      <c r="L50" s="22"/>
    </row>
    <row r="51" spans="1:12" s="21" customFormat="1" ht="23.1" customHeight="1" x14ac:dyDescent="0.25">
      <c r="A51" s="24"/>
      <c r="B51" s="25"/>
      <c r="C51" s="27"/>
      <c r="D51" s="24"/>
      <c r="E51" s="24"/>
      <c r="F51" s="24"/>
      <c r="G51" s="24"/>
      <c r="H51" s="24"/>
      <c r="I51" s="24"/>
      <c r="J51" s="24"/>
      <c r="K51" s="24"/>
      <c r="L51" s="24"/>
    </row>
    <row r="52" spans="1:12" s="29" customFormat="1" ht="23.1" customHeight="1" x14ac:dyDescent="0.25">
      <c r="A52" s="24"/>
      <c r="B52" s="30"/>
      <c r="C52" s="31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21" customFormat="1" ht="23.1" customHeight="1" x14ac:dyDescent="0.25">
      <c r="A53" s="24"/>
      <c r="B53" s="32"/>
      <c r="C53" s="31"/>
      <c r="D53" s="24"/>
      <c r="E53" s="24"/>
      <c r="F53" s="24"/>
      <c r="G53" s="24"/>
      <c r="H53" s="24"/>
      <c r="I53" s="24"/>
      <c r="J53" s="24"/>
      <c r="K53" s="24"/>
      <c r="L53" s="24"/>
    </row>
    <row r="54" spans="1:12" s="21" customFormat="1" ht="23.1" customHeight="1" x14ac:dyDescent="0.25">
      <c r="A54" s="24"/>
      <c r="B54" s="32"/>
      <c r="C54" s="31"/>
      <c r="D54" s="24"/>
      <c r="E54" s="24"/>
      <c r="F54" s="24"/>
      <c r="G54" s="24"/>
      <c r="H54" s="24"/>
      <c r="I54" s="24"/>
      <c r="J54" s="24"/>
      <c r="K54" s="24"/>
      <c r="L54" s="24"/>
    </row>
    <row r="55" spans="1:12" s="21" customFormat="1" ht="23.1" customHeight="1" x14ac:dyDescent="0.25">
      <c r="A55" s="24"/>
      <c r="B55" s="32"/>
      <c r="C55" s="31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21" customFormat="1" ht="23.1" customHeight="1" x14ac:dyDescent="0.25">
      <c r="A56" s="24"/>
      <c r="B56" s="32"/>
      <c r="C56" s="31"/>
      <c r="D56" s="24"/>
      <c r="E56" s="24"/>
      <c r="F56" s="24"/>
      <c r="G56" s="24"/>
      <c r="H56" s="24"/>
      <c r="I56" s="24"/>
      <c r="J56" s="24"/>
      <c r="K56" s="24"/>
      <c r="L56" s="24"/>
    </row>
    <row r="57" spans="1:12" s="21" customFormat="1" ht="23.1" customHeight="1" x14ac:dyDescent="0.25">
      <c r="A57" s="24"/>
      <c r="B57" s="32"/>
      <c r="C57" s="31"/>
      <c r="D57" s="24"/>
      <c r="E57" s="24"/>
      <c r="F57" s="24"/>
      <c r="G57" s="24"/>
      <c r="H57" s="24"/>
      <c r="I57" s="24"/>
      <c r="J57" s="24"/>
      <c r="K57" s="24"/>
      <c r="L57" s="24"/>
    </row>
    <row r="58" spans="1:12" s="21" customFormat="1" ht="23.1" customHeight="1" x14ac:dyDescent="0.25">
      <c r="A58" s="24"/>
      <c r="B58" s="32"/>
      <c r="C58" s="31"/>
      <c r="D58" s="24"/>
      <c r="E58" s="24"/>
      <c r="F58" s="24"/>
      <c r="G58" s="24"/>
      <c r="H58" s="24"/>
      <c r="I58" s="24"/>
      <c r="J58" s="24"/>
      <c r="K58" s="24"/>
      <c r="L58" s="24"/>
    </row>
    <row r="59" spans="1:12" s="21" customFormat="1" ht="23.1" customHeight="1" x14ac:dyDescent="0.25">
      <c r="A59" s="24"/>
      <c r="B59" s="32"/>
      <c r="C59" s="31"/>
      <c r="D59" s="24"/>
      <c r="E59" s="24"/>
      <c r="F59" s="24"/>
      <c r="G59" s="24"/>
      <c r="H59" s="24"/>
      <c r="I59" s="24"/>
      <c r="J59" s="24"/>
      <c r="K59" s="24"/>
      <c r="L59" s="24"/>
    </row>
    <row r="60" spans="1:12" s="21" customFormat="1" ht="23.1" customHeight="1" x14ac:dyDescent="0.25">
      <c r="A60" s="24"/>
      <c r="B60" s="32"/>
      <c r="C60" s="31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1" customFormat="1" ht="23.1" customHeight="1" x14ac:dyDescent="0.25">
      <c r="A61" s="34"/>
      <c r="B61" s="32"/>
      <c r="C61" s="31"/>
      <c r="D61" s="24"/>
      <c r="E61" s="24"/>
      <c r="F61" s="24"/>
      <c r="G61" s="24"/>
      <c r="H61" s="24"/>
      <c r="I61" s="24"/>
      <c r="J61" s="24"/>
      <c r="K61" s="24"/>
      <c r="L61" s="24"/>
    </row>
    <row r="62" spans="1:12" s="21" customFormat="1" ht="23.1" customHeight="1" x14ac:dyDescent="0.25">
      <c r="A62" s="34"/>
      <c r="B62" s="32"/>
      <c r="C62" s="31"/>
      <c r="D62" s="25"/>
      <c r="E62" s="25"/>
      <c r="F62" s="25"/>
      <c r="G62" s="25"/>
      <c r="H62" s="25"/>
      <c r="I62" s="25"/>
      <c r="J62" s="25"/>
      <c r="K62" s="25"/>
      <c r="L62" s="25"/>
    </row>
    <row r="63" spans="1:12" s="21" customFormat="1" ht="23.1" customHeight="1" x14ac:dyDescent="0.25">
      <c r="A63" s="34"/>
      <c r="B63" s="32"/>
      <c r="C63" s="31"/>
      <c r="D63" s="25"/>
      <c r="E63" s="25"/>
      <c r="F63" s="25"/>
      <c r="G63" s="25"/>
      <c r="H63" s="25"/>
      <c r="I63" s="25"/>
      <c r="J63" s="25"/>
      <c r="K63" s="25"/>
      <c r="L63" s="25"/>
    </row>
    <row r="64" spans="1:12" s="21" customFormat="1" ht="23.1" customHeight="1" x14ac:dyDescent="0.25">
      <c r="A64" s="24"/>
      <c r="B64" s="24"/>
      <c r="C64" s="35"/>
      <c r="D64" s="24"/>
      <c r="E64" s="24"/>
      <c r="F64" s="24"/>
      <c r="G64" s="24"/>
      <c r="H64" s="24"/>
      <c r="I64" s="24"/>
      <c r="J64" s="24"/>
      <c r="K64" s="24"/>
      <c r="L64" s="24"/>
    </row>
    <row r="65" spans="1:12" s="21" customFormat="1" ht="23.1" customHeight="1" x14ac:dyDescent="0.25">
      <c r="A65" s="24"/>
      <c r="B65" s="24"/>
      <c r="C65" s="35"/>
      <c r="D65" s="24"/>
      <c r="E65" s="24"/>
      <c r="F65" s="24"/>
      <c r="G65" s="24"/>
      <c r="H65" s="24"/>
      <c r="I65" s="24"/>
      <c r="J65" s="24"/>
      <c r="K65" s="24"/>
      <c r="L65" s="24"/>
    </row>
    <row r="66" spans="1:12" s="21" customFormat="1" ht="23.1" customHeight="1" x14ac:dyDescent="0.25"/>
    <row r="67" spans="1:12" s="21" customFormat="1" ht="23.1" customHeight="1" x14ac:dyDescent="0.25"/>
    <row r="68" spans="1:12" s="21" customFormat="1" ht="23.1" customHeight="1" x14ac:dyDescent="0.25"/>
    <row r="69" spans="1:12" s="21" customFormat="1" ht="23.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s="21" customFormat="1" ht="23.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s="21" customFormat="1" ht="23.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s="21" customFormat="1" ht="23.1" customHeight="1" x14ac:dyDescent="0.25">
      <c r="A72" s="20"/>
      <c r="B72" s="36"/>
      <c r="C72" s="36"/>
      <c r="D72" s="20"/>
      <c r="E72" s="20"/>
      <c r="F72" s="20"/>
      <c r="G72" s="20"/>
      <c r="H72" s="20"/>
      <c r="I72" s="20"/>
      <c r="J72" s="20"/>
      <c r="K72" s="20"/>
      <c r="L72" s="20"/>
    </row>
    <row r="73" spans="1:12" s="21" customFormat="1" ht="23.1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s="21" customFormat="1" ht="23.1" customHeight="1" x14ac:dyDescent="0.25">
      <c r="A74" s="22"/>
      <c r="B74" s="23"/>
      <c r="C74" s="23"/>
      <c r="D74" s="22"/>
      <c r="E74" s="22"/>
      <c r="F74" s="22"/>
      <c r="G74" s="22"/>
      <c r="H74" s="22"/>
      <c r="I74" s="22"/>
      <c r="J74" s="22"/>
      <c r="K74" s="22"/>
      <c r="L74" s="22"/>
    </row>
    <row r="75" spans="1:12" s="21" customFormat="1" ht="23.1" customHeight="1" x14ac:dyDescent="0.25">
      <c r="A75" s="22"/>
      <c r="B75" s="23"/>
      <c r="C75" s="23"/>
      <c r="D75" s="22"/>
      <c r="E75" s="22"/>
      <c r="F75" s="22"/>
      <c r="G75" s="22"/>
      <c r="H75" s="22"/>
      <c r="I75" s="22"/>
      <c r="J75" s="22"/>
      <c r="K75" s="22"/>
      <c r="L75" s="22"/>
    </row>
    <row r="76" spans="1:12" s="21" customFormat="1" ht="23.1" customHeight="1" x14ac:dyDescent="0.25">
      <c r="A76" s="24"/>
      <c r="B76" s="25"/>
      <c r="C76" s="27"/>
      <c r="D76" s="24"/>
      <c r="E76" s="24"/>
      <c r="F76" s="24"/>
      <c r="G76" s="24"/>
      <c r="H76" s="24"/>
      <c r="I76" s="24"/>
      <c r="J76" s="24"/>
      <c r="K76" s="24"/>
      <c r="L76" s="24"/>
    </row>
    <row r="77" spans="1:12" s="29" customFormat="1" ht="23.1" customHeight="1" x14ac:dyDescent="0.25">
      <c r="A77" s="24"/>
      <c r="B77" s="30"/>
      <c r="C77" s="31"/>
      <c r="D77" s="24"/>
      <c r="E77" s="24"/>
      <c r="F77" s="24"/>
      <c r="G77" s="24"/>
      <c r="H77" s="24"/>
      <c r="I77" s="24"/>
      <c r="J77" s="24"/>
      <c r="K77" s="24"/>
      <c r="L77" s="24"/>
    </row>
    <row r="78" spans="1:12" s="21" customFormat="1" ht="23.1" customHeight="1" x14ac:dyDescent="0.25">
      <c r="A78" s="24"/>
      <c r="B78" s="32"/>
      <c r="C78" s="31"/>
      <c r="D78" s="24"/>
      <c r="E78" s="24"/>
      <c r="F78" s="24"/>
      <c r="G78" s="24"/>
      <c r="H78" s="24"/>
      <c r="I78" s="24"/>
      <c r="J78" s="24"/>
      <c r="K78" s="24"/>
      <c r="L78" s="24"/>
    </row>
    <row r="79" spans="1:12" s="21" customFormat="1" ht="23.1" customHeight="1" x14ac:dyDescent="0.25">
      <c r="A79" s="24"/>
      <c r="B79" s="32"/>
      <c r="C79" s="31"/>
      <c r="D79" s="24"/>
      <c r="E79" s="24"/>
      <c r="F79" s="24"/>
      <c r="G79" s="24"/>
      <c r="H79" s="24"/>
      <c r="I79" s="24"/>
      <c r="J79" s="24"/>
      <c r="K79" s="24"/>
      <c r="L79" s="24"/>
    </row>
    <row r="80" spans="1:12" s="21" customFormat="1" ht="23.1" customHeight="1" x14ac:dyDescent="0.25">
      <c r="A80" s="24"/>
      <c r="B80" s="32"/>
      <c r="C80" s="31"/>
      <c r="D80" s="24"/>
      <c r="E80" s="24"/>
      <c r="F80" s="24"/>
      <c r="G80" s="24"/>
      <c r="H80" s="24"/>
      <c r="I80" s="24"/>
      <c r="J80" s="24"/>
      <c r="K80" s="24"/>
      <c r="L80" s="24"/>
    </row>
    <row r="81" spans="1:12" s="21" customFormat="1" ht="23.1" customHeight="1" x14ac:dyDescent="0.25">
      <c r="A81" s="24"/>
      <c r="B81" s="32"/>
      <c r="C81" s="31"/>
      <c r="D81" s="24"/>
      <c r="E81" s="24"/>
      <c r="F81" s="24"/>
      <c r="G81" s="24"/>
      <c r="H81" s="24"/>
      <c r="I81" s="24"/>
      <c r="J81" s="24"/>
      <c r="K81" s="24"/>
      <c r="L81" s="24"/>
    </row>
    <row r="82" spans="1:12" s="21" customFormat="1" ht="23.1" customHeight="1" x14ac:dyDescent="0.25">
      <c r="A82" s="24"/>
      <c r="B82" s="32"/>
      <c r="C82" s="31"/>
      <c r="D82" s="24"/>
      <c r="E82" s="24"/>
      <c r="F82" s="24"/>
      <c r="G82" s="24"/>
      <c r="H82" s="24"/>
      <c r="I82" s="24"/>
      <c r="J82" s="24"/>
      <c r="K82" s="24"/>
      <c r="L82" s="24"/>
    </row>
    <row r="83" spans="1:12" s="21" customFormat="1" ht="23.1" customHeight="1" x14ac:dyDescent="0.25">
      <c r="A83" s="24"/>
      <c r="B83" s="32"/>
      <c r="C83" s="31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21" customFormat="1" ht="23.1" customHeight="1" x14ac:dyDescent="0.25">
      <c r="A84" s="24"/>
      <c r="B84" s="32"/>
      <c r="C84" s="31"/>
      <c r="D84" s="24"/>
      <c r="E84" s="24"/>
      <c r="F84" s="24"/>
      <c r="G84" s="24"/>
      <c r="H84" s="24"/>
      <c r="I84" s="24"/>
      <c r="J84" s="24"/>
      <c r="K84" s="24"/>
      <c r="L84" s="24"/>
    </row>
    <row r="85" spans="1:12" s="21" customFormat="1" ht="23.1" customHeight="1" x14ac:dyDescent="0.25">
      <c r="A85" s="24"/>
      <c r="B85" s="32"/>
      <c r="C85" s="31"/>
      <c r="D85" s="24"/>
      <c r="E85" s="24"/>
      <c r="F85" s="24"/>
      <c r="G85" s="24"/>
      <c r="H85" s="24"/>
      <c r="I85" s="24"/>
      <c r="J85" s="24"/>
      <c r="K85" s="24"/>
      <c r="L85" s="24"/>
    </row>
    <row r="86" spans="1:12" s="21" customFormat="1" ht="23.1" customHeight="1" x14ac:dyDescent="0.25">
      <c r="A86" s="34"/>
      <c r="B86" s="32"/>
      <c r="C86" s="31"/>
      <c r="D86" s="24"/>
      <c r="E86" s="24"/>
      <c r="F86" s="24"/>
      <c r="G86" s="24"/>
      <c r="H86" s="24"/>
      <c r="I86" s="24"/>
      <c r="J86" s="24"/>
      <c r="K86" s="24"/>
      <c r="L86" s="24"/>
    </row>
    <row r="87" spans="1:12" s="21" customFormat="1" ht="23.1" customHeight="1" x14ac:dyDescent="0.25">
      <c r="A87" s="34"/>
      <c r="B87" s="32"/>
      <c r="C87" s="31"/>
      <c r="D87" s="25"/>
      <c r="E87" s="25"/>
      <c r="F87" s="25"/>
      <c r="G87" s="25"/>
      <c r="H87" s="25"/>
      <c r="I87" s="25"/>
      <c r="J87" s="25"/>
      <c r="K87" s="25"/>
      <c r="L87" s="25"/>
    </row>
    <row r="88" spans="1:12" s="21" customFormat="1" ht="23.1" customHeight="1" x14ac:dyDescent="0.25">
      <c r="A88" s="34"/>
      <c r="B88" s="32"/>
      <c r="C88" s="31"/>
      <c r="D88" s="25"/>
      <c r="E88" s="25"/>
      <c r="F88" s="25"/>
      <c r="G88" s="25"/>
      <c r="H88" s="25"/>
      <c r="I88" s="25"/>
      <c r="J88" s="25"/>
      <c r="K88" s="25"/>
      <c r="L88" s="25"/>
    </row>
    <row r="89" spans="1:12" s="21" customFormat="1" ht="23.1" customHeight="1" x14ac:dyDescent="0.25">
      <c r="A89" s="24"/>
      <c r="B89" s="24"/>
      <c r="C89" s="35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21" customFormat="1" ht="23.1" customHeight="1" x14ac:dyDescent="0.25">
      <c r="A90" s="24"/>
      <c r="B90" s="24"/>
      <c r="C90" s="35"/>
      <c r="D90" s="24"/>
      <c r="E90" s="24"/>
      <c r="F90" s="24"/>
      <c r="G90" s="24"/>
      <c r="H90" s="24"/>
      <c r="I90" s="24"/>
      <c r="J90" s="24"/>
      <c r="K90" s="24"/>
      <c r="L90" s="24"/>
    </row>
    <row r="91" spans="1:12" s="21" customFormat="1" ht="23.1" customHeight="1" x14ac:dyDescent="0.25"/>
    <row r="92" spans="1:12" s="21" customFormat="1" ht="23.1" customHeight="1" x14ac:dyDescent="0.25"/>
    <row r="93" spans="1:12" s="21" customFormat="1" ht="23.1" customHeight="1" x14ac:dyDescent="0.25"/>
    <row r="94" spans="1:12" s="21" customFormat="1" ht="23.1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1" customFormat="1" ht="23.1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1" customFormat="1" ht="23.1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1" customFormat="1" ht="23.1" customHeight="1" x14ac:dyDescent="0.25">
      <c r="A97" s="20"/>
      <c r="B97" s="36"/>
      <c r="C97" s="36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1" customFormat="1" ht="23.1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s="21" customFormat="1" ht="23.1" customHeight="1" x14ac:dyDescent="0.25">
      <c r="A99" s="22"/>
      <c r="B99" s="23"/>
      <c r="C99" s="23"/>
      <c r="D99" s="22"/>
      <c r="E99" s="22"/>
      <c r="F99" s="22"/>
      <c r="G99" s="22"/>
      <c r="H99" s="22"/>
      <c r="I99" s="22"/>
      <c r="J99" s="22"/>
      <c r="K99" s="22"/>
      <c r="L99" s="22"/>
    </row>
    <row r="100" spans="1:12" s="21" customFormat="1" ht="23.1" customHeight="1" x14ac:dyDescent="0.25">
      <c r="A100" s="22"/>
      <c r="B100" s="23"/>
      <c r="C100" s="23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s="21" customFormat="1" ht="23.1" customHeight="1" x14ac:dyDescent="0.25">
      <c r="A101" s="24"/>
      <c r="B101" s="25"/>
      <c r="C101" s="27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s="29" customFormat="1" ht="23.1" customHeight="1" x14ac:dyDescent="0.25">
      <c r="A102" s="24"/>
      <c r="B102" s="30"/>
      <c r="C102" s="31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s="21" customFormat="1" ht="23.1" customHeight="1" x14ac:dyDescent="0.25">
      <c r="A103" s="24"/>
      <c r="B103" s="32"/>
      <c r="C103" s="31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s="21" customFormat="1" ht="23.1" customHeight="1" x14ac:dyDescent="0.25">
      <c r="A104" s="24"/>
      <c r="B104" s="32"/>
      <c r="C104" s="31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s="21" customFormat="1" ht="23.1" customHeight="1" x14ac:dyDescent="0.25">
      <c r="A105" s="24"/>
      <c r="B105" s="32"/>
      <c r="C105" s="31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s="21" customFormat="1" ht="23.1" customHeight="1" x14ac:dyDescent="0.25">
      <c r="A106" s="24"/>
      <c r="B106" s="32"/>
      <c r="C106" s="31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s="21" customFormat="1" ht="23.1" customHeight="1" x14ac:dyDescent="0.25">
      <c r="A107" s="24"/>
      <c r="B107" s="32"/>
      <c r="C107" s="31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s="21" customFormat="1" ht="23.1" customHeight="1" x14ac:dyDescent="0.25">
      <c r="A108" s="24"/>
      <c r="B108" s="32"/>
      <c r="C108" s="31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s="21" customFormat="1" ht="23.1" customHeight="1" x14ac:dyDescent="0.25">
      <c r="A109" s="24"/>
      <c r="B109" s="32"/>
      <c r="C109" s="31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s="21" customFormat="1" ht="23.1" customHeight="1" x14ac:dyDescent="0.25">
      <c r="A110" s="24"/>
      <c r="B110" s="32"/>
      <c r="C110" s="31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s="21" customFormat="1" ht="23.1" customHeight="1" x14ac:dyDescent="0.25">
      <c r="A111" s="34"/>
      <c r="B111" s="32"/>
      <c r="C111" s="31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s="21" customFormat="1" ht="23.1" customHeight="1" x14ac:dyDescent="0.25">
      <c r="A112" s="34"/>
      <c r="B112" s="32"/>
      <c r="C112" s="31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s="21" customFormat="1" ht="23.1" customHeight="1" x14ac:dyDescent="0.25">
      <c r="A113" s="34"/>
      <c r="B113" s="32"/>
      <c r="C113" s="31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s="21" customFormat="1" ht="23.1" customHeight="1" x14ac:dyDescent="0.25">
      <c r="A114" s="24"/>
      <c r="B114" s="24"/>
      <c r="C114" s="35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s="21" customFormat="1" ht="23.1" customHeight="1" x14ac:dyDescent="0.25">
      <c r="A115" s="24"/>
      <c r="B115" s="24"/>
      <c r="C115" s="35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s="21" customFormat="1" ht="23.1" customHeight="1" x14ac:dyDescent="0.25"/>
    <row r="117" spans="1:12" s="21" customFormat="1" ht="23.1" customHeight="1" x14ac:dyDescent="0.25"/>
    <row r="118" spans="1:12" s="21" customFormat="1" ht="23.1" customHeight="1" x14ac:dyDescent="0.25"/>
    <row r="119" spans="1:12" s="21" customFormat="1" ht="23.1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1" customFormat="1" ht="23.1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s="21" customFormat="1" ht="23.1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s="21" customFormat="1" ht="23.1" customHeight="1" x14ac:dyDescent="0.25">
      <c r="A122" s="20"/>
      <c r="B122" s="36"/>
      <c r="C122" s="36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s="21" customFormat="1" ht="23.1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s="21" customFormat="1" ht="23.1" customHeight="1" x14ac:dyDescent="0.25">
      <c r="A124" s="22"/>
      <c r="B124" s="23"/>
      <c r="C124" s="23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s="21" customFormat="1" ht="23.1" customHeight="1" x14ac:dyDescent="0.25">
      <c r="A125" s="22"/>
      <c r="B125" s="23"/>
      <c r="C125" s="23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s="21" customFormat="1" ht="23.1" customHeight="1" x14ac:dyDescent="0.25">
      <c r="A126" s="24"/>
      <c r="B126" s="25"/>
      <c r="C126" s="27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s="29" customFormat="1" ht="23.1" customHeight="1" x14ac:dyDescent="0.25">
      <c r="A127" s="24"/>
      <c r="B127" s="30"/>
      <c r="C127" s="31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s="21" customFormat="1" ht="23.1" customHeight="1" x14ac:dyDescent="0.25">
      <c r="A128" s="24"/>
      <c r="B128" s="32"/>
      <c r="C128" s="31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s="21" customFormat="1" ht="23.1" customHeight="1" x14ac:dyDescent="0.25">
      <c r="A129" s="24"/>
      <c r="B129" s="32"/>
      <c r="C129" s="31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s="21" customFormat="1" ht="23.1" customHeight="1" x14ac:dyDescent="0.25">
      <c r="A130" s="24"/>
      <c r="B130" s="32"/>
      <c r="C130" s="31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s="21" customFormat="1" ht="23.1" customHeight="1" x14ac:dyDescent="0.25">
      <c r="A131" s="24"/>
      <c r="B131" s="32"/>
      <c r="C131" s="31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21" customFormat="1" ht="23.1" customHeight="1" x14ac:dyDescent="0.25">
      <c r="A132" s="24"/>
      <c r="B132" s="32"/>
      <c r="C132" s="31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s="21" customFormat="1" ht="23.1" customHeight="1" x14ac:dyDescent="0.25">
      <c r="A133" s="24"/>
      <c r="B133" s="32"/>
      <c r="C133" s="31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s="21" customFormat="1" ht="23.1" customHeight="1" x14ac:dyDescent="0.25">
      <c r="A134" s="24"/>
      <c r="B134" s="32"/>
      <c r="C134" s="31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s="21" customFormat="1" ht="23.1" customHeight="1" x14ac:dyDescent="0.25">
      <c r="A135" s="24"/>
      <c r="B135" s="32"/>
      <c r="C135" s="31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s="21" customFormat="1" ht="23.1" customHeight="1" x14ac:dyDescent="0.25">
      <c r="A136" s="34"/>
      <c r="B136" s="32"/>
      <c r="C136" s="31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s="21" customFormat="1" ht="23.1" customHeight="1" x14ac:dyDescent="0.25">
      <c r="A137" s="34"/>
      <c r="B137" s="32"/>
      <c r="C137" s="31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s="21" customFormat="1" ht="23.1" customHeight="1" x14ac:dyDescent="0.25">
      <c r="A138" s="34"/>
      <c r="B138" s="32"/>
      <c r="C138" s="31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s="21" customFormat="1" ht="23.1" customHeight="1" x14ac:dyDescent="0.25">
      <c r="A139" s="24"/>
      <c r="B139" s="24"/>
      <c r="C139" s="35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s="21" customFormat="1" ht="23.1" customHeight="1" x14ac:dyDescent="0.25">
      <c r="A140" s="24"/>
      <c r="B140" s="24"/>
      <c r="C140" s="35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s="21" customFormat="1" ht="23.1" customHeight="1" x14ac:dyDescent="0.25"/>
    <row r="142" spans="1:12" s="21" customFormat="1" ht="23.1" customHeight="1" x14ac:dyDescent="0.25"/>
    <row r="143" spans="1:12" s="21" customFormat="1" ht="23.1" customHeight="1" x14ac:dyDescent="0.25"/>
    <row r="144" spans="1:12" s="21" customFormat="1" ht="23.1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s="21" customFormat="1" ht="23.1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s="21" customFormat="1" ht="23.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s="21" customFormat="1" ht="23.1" customHeight="1" x14ac:dyDescent="0.25">
      <c r="A147" s="20"/>
      <c r="B147" s="36"/>
      <c r="C147" s="36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s="21" customFormat="1" ht="23.1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s="21" customFormat="1" ht="23.1" customHeight="1" x14ac:dyDescent="0.25">
      <c r="A149" s="22"/>
      <c r="B149" s="23"/>
      <c r="C149" s="23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s="21" customFormat="1" ht="23.1" customHeight="1" x14ac:dyDescent="0.25">
      <c r="A150" s="22"/>
      <c r="B150" s="23"/>
      <c r="C150" s="23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s="21" customFormat="1" ht="23.1" customHeight="1" x14ac:dyDescent="0.25">
      <c r="A151" s="24"/>
      <c r="B151" s="25"/>
      <c r="C151" s="27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s="29" customFormat="1" ht="23.1" customHeight="1" x14ac:dyDescent="0.25">
      <c r="A152" s="24"/>
      <c r="B152" s="30"/>
      <c r="C152" s="31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s="21" customFormat="1" ht="23.1" customHeight="1" x14ac:dyDescent="0.25">
      <c r="A153" s="24"/>
      <c r="B153" s="32"/>
      <c r="C153" s="31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s="21" customFormat="1" ht="23.1" customHeight="1" x14ac:dyDescent="0.25">
      <c r="A154" s="24"/>
      <c r="B154" s="32"/>
      <c r="C154" s="31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s="21" customFormat="1" ht="23.1" customHeight="1" x14ac:dyDescent="0.25">
      <c r="A155" s="24"/>
      <c r="B155" s="32"/>
      <c r="C155" s="31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s="21" customFormat="1" ht="23.1" customHeight="1" x14ac:dyDescent="0.25">
      <c r="A156" s="24"/>
      <c r="B156" s="32"/>
      <c r="C156" s="31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s="21" customFormat="1" ht="23.1" customHeight="1" x14ac:dyDescent="0.25">
      <c r="A157" s="24"/>
      <c r="B157" s="32"/>
      <c r="C157" s="31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s="21" customFormat="1" ht="23.1" customHeight="1" x14ac:dyDescent="0.25">
      <c r="A158" s="24"/>
      <c r="B158" s="32"/>
      <c r="C158" s="31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s="21" customFormat="1" ht="23.1" customHeight="1" x14ac:dyDescent="0.25">
      <c r="A159" s="24"/>
      <c r="B159" s="32"/>
      <c r="C159" s="31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s="21" customFormat="1" ht="23.1" customHeight="1" x14ac:dyDescent="0.25">
      <c r="A160" s="24"/>
      <c r="B160" s="32"/>
      <c r="C160" s="31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s="21" customFormat="1" ht="23.1" customHeight="1" x14ac:dyDescent="0.25">
      <c r="A161" s="34"/>
      <c r="B161" s="32"/>
      <c r="C161" s="31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s="21" customFormat="1" ht="23.1" customHeight="1" x14ac:dyDescent="0.25">
      <c r="A162" s="34"/>
      <c r="B162" s="32"/>
      <c r="C162" s="31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s="21" customFormat="1" ht="23.1" customHeight="1" x14ac:dyDescent="0.25">
      <c r="A163" s="34"/>
      <c r="B163" s="32"/>
      <c r="C163" s="31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s="21" customFormat="1" ht="23.1" customHeight="1" x14ac:dyDescent="0.25">
      <c r="A164" s="24"/>
      <c r="B164" s="24"/>
      <c r="C164" s="35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s="21" customFormat="1" ht="23.1" customHeight="1" x14ac:dyDescent="0.25">
      <c r="A165" s="24"/>
      <c r="B165" s="24"/>
      <c r="C165" s="35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s="21" customFormat="1" ht="23.1" customHeight="1" x14ac:dyDescent="0.25"/>
    <row r="167" spans="1:12" s="21" customFormat="1" ht="23.1" customHeight="1" x14ac:dyDescent="0.25"/>
    <row r="168" spans="1:12" s="21" customFormat="1" ht="23.1" customHeight="1" x14ac:dyDescent="0.25"/>
    <row r="169" spans="1:12" s="21" customFormat="1" ht="23.1" customHeight="1" x14ac:dyDescent="0.25"/>
    <row r="170" spans="1:12" s="21" customFormat="1" ht="23.1" customHeight="1" x14ac:dyDescent="0.25"/>
    <row r="171" spans="1:12" s="21" customFormat="1" ht="23.1" customHeight="1" x14ac:dyDescent="0.25"/>
    <row r="172" spans="1:12" s="21" customFormat="1" ht="23.1" customHeight="1" x14ac:dyDescent="0.25"/>
    <row r="173" spans="1:12" s="21" customFormat="1" ht="23.1" customHeight="1" x14ac:dyDescent="0.25"/>
    <row r="174" spans="1:12" s="21" customFormat="1" ht="23.1" customHeight="1" x14ac:dyDescent="0.25"/>
    <row r="175" spans="1:12" s="21" customFormat="1" ht="23.1" customHeight="1" x14ac:dyDescent="0.25"/>
    <row r="176" spans="1:12" s="21" customFormat="1" ht="23.1" customHeight="1" x14ac:dyDescent="0.25"/>
    <row r="177" spans="1:12" s="21" customFormat="1" ht="23.1" customHeight="1" x14ac:dyDescent="0.25"/>
    <row r="178" spans="1:12" s="21" customFormat="1" ht="23.1" customHeight="1" x14ac:dyDescent="0.25"/>
    <row r="179" spans="1:12" s="21" customFormat="1" ht="23.1" customHeight="1" x14ac:dyDescent="0.25"/>
    <row r="180" spans="1:12" s="21" customFormat="1" ht="23.1" customHeight="1" x14ac:dyDescent="0.25"/>
    <row r="181" spans="1:12" s="21" customFormat="1" ht="23.1" customHeight="1" x14ac:dyDescent="0.25"/>
    <row r="182" spans="1:12" s="21" customFormat="1" ht="23.1" customHeight="1" x14ac:dyDescent="0.25"/>
    <row r="183" spans="1:12" s="21" customFormat="1" ht="23.1" customHeight="1" x14ac:dyDescent="0.25"/>
    <row r="184" spans="1:12" s="21" customFormat="1" ht="23.1" customHeight="1" x14ac:dyDescent="0.25"/>
    <row r="185" spans="1:12" s="21" customFormat="1" ht="23.1" customHeight="1" x14ac:dyDescent="0.25"/>
    <row r="186" spans="1:12" s="21" customFormat="1" ht="23.1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s="37" customFormat="1" ht="23.1" customHeight="1" x14ac:dyDescent="0.25"/>
    <row r="188" spans="1:12" s="37" customFormat="1" ht="23.1" customHeight="1" x14ac:dyDescent="0.25"/>
    <row r="189" spans="1:12" s="37" customFormat="1" ht="23.1" customHeight="1" x14ac:dyDescent="0.25"/>
    <row r="190" spans="1:12" s="37" customFormat="1" ht="23.1" customHeight="1" x14ac:dyDescent="0.25"/>
    <row r="191" spans="1:12" s="37" customFormat="1" ht="23.1" customHeight="1" x14ac:dyDescent="0.25"/>
    <row r="192" spans="1:12" s="37" customFormat="1" ht="23.1" customHeight="1" x14ac:dyDescent="0.25"/>
    <row r="193" s="37" customFormat="1" ht="23.1" customHeight="1" x14ac:dyDescent="0.25"/>
    <row r="194" s="37" customFormat="1" ht="23.1" customHeight="1" x14ac:dyDescent="0.25"/>
    <row r="195" s="37" customFormat="1" ht="23.1" customHeight="1" x14ac:dyDescent="0.25"/>
    <row r="196" s="37" customFormat="1" ht="23.1" customHeight="1" x14ac:dyDescent="0.25"/>
    <row r="197" s="37" customFormat="1" ht="23.1" customHeight="1" x14ac:dyDescent="0.25"/>
    <row r="198" s="37" customFormat="1" ht="23.1" customHeight="1" x14ac:dyDescent="0.25"/>
    <row r="199" s="37" customFormat="1" ht="23.1" customHeight="1" x14ac:dyDescent="0.25"/>
    <row r="200" s="37" customFormat="1" ht="23.1" customHeight="1" x14ac:dyDescent="0.25"/>
    <row r="201" s="37" customFormat="1" ht="23.1" customHeight="1" x14ac:dyDescent="0.25"/>
    <row r="202" s="37" customFormat="1" ht="23.1" customHeight="1" x14ac:dyDescent="0.25"/>
    <row r="203" s="37" customFormat="1" ht="23.1" customHeight="1" x14ac:dyDescent="0.25"/>
    <row r="204" s="37" customFormat="1" ht="23.1" customHeight="1" x14ac:dyDescent="0.25"/>
    <row r="205" s="37" customFormat="1" ht="23.1" customHeight="1" x14ac:dyDescent="0.25"/>
    <row r="206" s="37" customFormat="1" ht="23.1" customHeight="1" x14ac:dyDescent="0.25"/>
    <row r="207" s="37" customFormat="1" ht="23.1" customHeight="1" x14ac:dyDescent="0.25"/>
    <row r="208" s="37" customFormat="1" ht="23.1" customHeight="1" x14ac:dyDescent="0.25"/>
    <row r="209" s="37" customFormat="1" ht="23.1" customHeight="1" x14ac:dyDescent="0.25"/>
    <row r="210" s="37" customFormat="1" ht="23.1" customHeight="1" x14ac:dyDescent="0.25"/>
    <row r="211" s="37" customFormat="1" ht="23.1" customHeight="1" x14ac:dyDescent="0.25"/>
    <row r="212" s="37" customFormat="1" ht="23.1" customHeight="1" x14ac:dyDescent="0.25"/>
    <row r="213" s="37" customFormat="1" ht="23.1" customHeight="1" x14ac:dyDescent="0.25"/>
    <row r="214" s="37" customFormat="1" ht="23.1" customHeight="1" x14ac:dyDescent="0.25"/>
    <row r="215" s="37" customFormat="1" ht="23.1" customHeight="1" x14ac:dyDescent="0.25"/>
    <row r="216" s="37" customFormat="1" ht="23.1" customHeight="1" x14ac:dyDescent="0.25"/>
    <row r="217" s="37" customFormat="1" ht="23.1" customHeight="1" x14ac:dyDescent="0.25"/>
    <row r="218" s="37" customFormat="1" ht="23.1" customHeight="1" x14ac:dyDescent="0.25"/>
    <row r="219" s="37" customFormat="1" ht="23.1" customHeight="1" x14ac:dyDescent="0.25"/>
    <row r="220" s="37" customFormat="1" ht="23.1" customHeight="1" x14ac:dyDescent="0.25"/>
    <row r="221" s="37" customFormat="1" ht="23.1" customHeight="1" x14ac:dyDescent="0.25"/>
    <row r="222" s="37" customFormat="1" ht="23.1" customHeight="1" x14ac:dyDescent="0.25"/>
    <row r="223" s="37" customFormat="1" ht="23.1" customHeight="1" x14ac:dyDescent="0.25"/>
    <row r="224" s="37" customFormat="1" ht="23.1" customHeight="1" x14ac:dyDescent="0.25"/>
    <row r="225" spans="1:12" s="37" customFormat="1" ht="23.1" customHeight="1" x14ac:dyDescent="0.25"/>
    <row r="226" spans="1:12" s="37" customFormat="1" ht="23.1" customHeight="1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s="38" customFormat="1" x14ac:dyDescent="0.3"/>
    <row r="228" spans="1:12" s="38" customFormat="1" x14ac:dyDescent="0.3"/>
    <row r="229" spans="1:12" s="38" customFormat="1" x14ac:dyDescent="0.3"/>
    <row r="230" spans="1:12" s="38" customFormat="1" x14ac:dyDescent="0.3"/>
    <row r="231" spans="1:12" s="38" customFormat="1" x14ac:dyDescent="0.3"/>
    <row r="232" spans="1:12" s="38" customFormat="1" x14ac:dyDescent="0.3"/>
    <row r="233" spans="1:12" s="38" customFormat="1" x14ac:dyDescent="0.3"/>
    <row r="234" spans="1:12" s="38" customFormat="1" x14ac:dyDescent="0.3"/>
    <row r="235" spans="1:12" s="38" customFormat="1" x14ac:dyDescent="0.3"/>
    <row r="236" spans="1:12" s="38" customFormat="1" x14ac:dyDescent="0.3"/>
    <row r="237" spans="1:12" s="38" customFormat="1" x14ac:dyDescent="0.3"/>
    <row r="238" spans="1:12" s="38" customFormat="1" x14ac:dyDescent="0.3"/>
    <row r="239" spans="1:12" s="38" customFormat="1" x14ac:dyDescent="0.3"/>
    <row r="240" spans="1:12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pans="1:12" s="38" customFormat="1" x14ac:dyDescent="0.3"/>
    <row r="290" spans="1:12" s="38" customFormat="1" x14ac:dyDescent="0.3"/>
    <row r="291" spans="1:12" s="38" customFormat="1" x14ac:dyDescent="0.3"/>
    <row r="292" spans="1:12" s="38" customFormat="1" x14ac:dyDescent="0.3"/>
    <row r="293" spans="1:12" s="38" customFormat="1" x14ac:dyDescent="0.3"/>
    <row r="294" spans="1:12" s="38" customFormat="1" x14ac:dyDescent="0.3"/>
    <row r="295" spans="1:12" s="38" customFormat="1" x14ac:dyDescent="0.3"/>
    <row r="296" spans="1:12" s="38" customFormat="1" x14ac:dyDescent="0.3"/>
    <row r="297" spans="1:12" s="38" customFormat="1" x14ac:dyDescent="0.3">
      <c r="A297" s="5"/>
      <c r="B297" s="39"/>
      <c r="C297" s="5"/>
      <c r="D297" s="5"/>
      <c r="E297" s="5"/>
      <c r="F297" s="5"/>
      <c r="G297" s="5"/>
      <c r="H297" s="5"/>
      <c r="I297" s="5"/>
      <c r="J297" s="5"/>
      <c r="K297" s="5"/>
      <c r="L297" s="5"/>
    </row>
  </sheetData>
  <mergeCells count="18">
    <mergeCell ref="A1:L1"/>
    <mergeCell ref="A2:L2"/>
    <mergeCell ref="D3:H3"/>
    <mergeCell ref="M3:M4"/>
    <mergeCell ref="G5:G6"/>
    <mergeCell ref="I5:I6"/>
    <mergeCell ref="K5:K6"/>
    <mergeCell ref="L5:L6"/>
    <mergeCell ref="F5:F6"/>
    <mergeCell ref="D5:D6"/>
    <mergeCell ref="E5:E6"/>
    <mergeCell ref="H5:H6"/>
    <mergeCell ref="J5:J6"/>
    <mergeCell ref="M5:M21"/>
    <mergeCell ref="D4:E4"/>
    <mergeCell ref="A5:A6"/>
    <mergeCell ref="B5:B6"/>
    <mergeCell ref="C5:C6"/>
  </mergeCells>
  <printOptions horizontalCentered="1"/>
  <pageMargins left="0.23622047244094491" right="0.23622047244094491" top="0.23622047244094491" bottom="0.23622047244094491" header="0" footer="0"/>
  <pageSetup paperSize="9" scale="8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Школа</vt:lpstr>
      <vt:lpstr>размеры</vt:lpstr>
      <vt:lpstr>Лист1</vt:lpstr>
      <vt:lpstr>мандатная</vt:lpstr>
      <vt:lpstr>проверка документов</vt:lpstr>
      <vt:lpstr>мандатная!Область_печати</vt:lpstr>
      <vt:lpstr>'проверка документов'!Область_печати</vt:lpstr>
      <vt:lpstr>Школа!Область_печати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Западно-Российская Организация Киокушинкай Каратэ-до</cp:lastModifiedBy>
  <cp:revision/>
  <dcterms:created xsi:type="dcterms:W3CDTF">2012-02-09T10:46:33Z</dcterms:created>
  <dcterms:modified xsi:type="dcterms:W3CDTF">2020-01-23T09:38:31Z</dcterms:modified>
  <cp:category/>
  <cp:contentStatus/>
</cp:coreProperties>
</file>